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10" firstSheet="2" activeTab="2"/>
  </bookViews>
  <sheets>
    <sheet name="Sheet1" sheetId="1" state="hidden" r:id="rId1"/>
    <sheet name="File báo giá" sheetId="2" state="hidden" r:id="rId2"/>
    <sheet name="Savoure" sheetId="3" r:id="rId3"/>
    <sheet name="Sheet3" sheetId="4" state="hidden" r:id="rId4"/>
  </sheets>
  <definedNames>
    <definedName name="_xlnm._FilterDatabase" localSheetId="1" hidden="1">'File báo giá'!$H$13:$H$33</definedName>
    <definedName name="_xlnm._FilterDatabase" localSheetId="2" hidden="1">'Savoure'!$A$13:$G$58</definedName>
    <definedName name="_xlfn.IFNA" hidden="1">#NAME?</definedName>
    <definedName name="_xlnm.Print_Area" localSheetId="2">'Savoure'!$A$1:$F$67</definedName>
    <definedName name="TRUE.FALSE">'Savoure'!#REF!</definedName>
  </definedNames>
  <calcPr fullCalcOnLoad="1"/>
</workbook>
</file>

<file path=xl/sharedStrings.xml><?xml version="1.0" encoding="utf-8"?>
<sst xmlns="http://schemas.openxmlformats.org/spreadsheetml/2006/main" count="406" uniqueCount="244">
  <si>
    <t xml:space="preserve">MÃ HỘP </t>
  </si>
  <si>
    <t>A</t>
  </si>
  <si>
    <t>T</t>
  </si>
  <si>
    <t>L</t>
  </si>
  <si>
    <t>M</t>
  </si>
  <si>
    <t>R</t>
  </si>
  <si>
    <t>A2</t>
  </si>
  <si>
    <t>T2</t>
  </si>
  <si>
    <t>L2</t>
  </si>
  <si>
    <t>M2</t>
  </si>
  <si>
    <t>R2</t>
  </si>
  <si>
    <t>A1</t>
  </si>
  <si>
    <t>T1</t>
  </si>
  <si>
    <t>L1</t>
  </si>
  <si>
    <t>M1</t>
  </si>
  <si>
    <t>R1</t>
  </si>
  <si>
    <t>XTC</t>
  </si>
  <si>
    <t>XTX</t>
  </si>
  <si>
    <t>XDX</t>
  </si>
  <si>
    <t xml:space="preserve">Tên KH: </t>
  </si>
  <si>
    <t xml:space="preserve">Địa chỉ: </t>
  </si>
  <si>
    <t xml:space="preserve">Người liên hệ: </t>
  </si>
  <si>
    <t xml:space="preserve">ĐƠN ĐẶT HÀNG </t>
  </si>
  <si>
    <t>SL</t>
  </si>
  <si>
    <t xml:space="preserve">THÀNH TIỀN  </t>
  </si>
  <si>
    <t>MST:</t>
  </si>
  <si>
    <t>Fax:</t>
  </si>
  <si>
    <t>TỔNG CỘNG:</t>
  </si>
  <si>
    <t>Email:</t>
  </si>
  <si>
    <t>KC</t>
  </si>
  <si>
    <t xml:space="preserve">Trăng Vàng Kim Cương (12 bánh 180gr) </t>
  </si>
  <si>
    <t>Trăng Vàng Bạch Kim (6 bánh 180gr + trà) - Gold + đỏ</t>
  </si>
  <si>
    <t>BK</t>
  </si>
  <si>
    <t xml:space="preserve">Hạt sen 2 trứng - ĐB (250gr) </t>
  </si>
  <si>
    <t>Thập cẩm lạp xưởng 2 trứnng - ĐB (250gr)</t>
  </si>
  <si>
    <t>Đậu xanh 2 trứng - ĐB (250gr)</t>
  </si>
  <si>
    <t>ĐƠN VỊ</t>
  </si>
  <si>
    <t>Hộp</t>
  </si>
  <si>
    <t>Cái</t>
  </si>
  <si>
    <t xml:space="preserve">Đậu đỏ  2 trứng - ĐB (250gr)  </t>
  </si>
  <si>
    <t xml:space="preserve">Khoai môn 2 trứng - ĐB (250gr) </t>
  </si>
  <si>
    <t xml:space="preserve">Hạt sen trà xanh 2 trứng - ĐB (250gr)  </t>
  </si>
  <si>
    <t xml:space="preserve">Nấm Đông cô Xốt Rượu Rhum 2 trứng - ĐB (250gr) </t>
  </si>
  <si>
    <t xml:space="preserve">Vi Cá Jambon 4 trứng (700gr) </t>
  </si>
  <si>
    <t xml:space="preserve">Gà quay jambon 4 trứng (700gr) </t>
  </si>
  <si>
    <t xml:space="preserve">Thập cẩm lạp xưởng 4 trứng (700gr) </t>
  </si>
  <si>
    <t xml:space="preserve">Đậu xanh 4 trứng (700gr)  </t>
  </si>
  <si>
    <t xml:space="preserve">Vi Cá Jambon 2 trứng (210gr) </t>
  </si>
  <si>
    <t xml:space="preserve">Gà quay jambon 2 trứng (210gr)  </t>
  </si>
  <si>
    <t>Hạt sen 2 trứng (210gr)</t>
  </si>
  <si>
    <t xml:space="preserve">Nấm Đông cô Xốt Rượu Rhum 2 trứng (210gr)  </t>
  </si>
  <si>
    <t xml:space="preserve">Hạt sen trà xanh 2 trứng (210gr)  </t>
  </si>
  <si>
    <t xml:space="preserve">Khoai môn 2 trứng (210gr) </t>
  </si>
  <si>
    <t>Đậu đỏ  2 trứng (210gr)</t>
  </si>
  <si>
    <t xml:space="preserve">Đậu xanh lá dứa 2 trứng (210gr)  </t>
  </si>
  <si>
    <t xml:space="preserve">Đậu xanh 2 trứng (210gr) </t>
  </si>
  <si>
    <t xml:space="preserve">Jambon bát bửu 2 trứng (210gr) </t>
  </si>
  <si>
    <t xml:space="preserve">Gà quay jambon 1 trứng (150gr)  </t>
  </si>
  <si>
    <t xml:space="preserve">Jambon bát bửu 1 trứng (150gr) </t>
  </si>
  <si>
    <t>Hạt sen 1 trứng (150gr)</t>
  </si>
  <si>
    <t xml:space="preserve">Đậu xanh 1 trứng (150gr) </t>
  </si>
  <si>
    <t xml:space="preserve">Nấm Đông cô Xốt Rượu Rhum 1 trứng (150gr)  </t>
  </si>
  <si>
    <t xml:space="preserve">Hạt sen trà xanh 1 trứng (150gr)  </t>
  </si>
  <si>
    <t xml:space="preserve">Đậu xanh lá dứa 1 trứng (150gr)  </t>
  </si>
  <si>
    <t xml:space="preserve">Khoai môn 1 trứng (150gr) </t>
  </si>
  <si>
    <t>Đậu đỏ  1 trứng (150gr)</t>
  </si>
  <si>
    <t xml:space="preserve">Đậu xanh (150gr) </t>
  </si>
  <si>
    <t xml:space="preserve">Thập cẩm lạp xưởng (150gr)  </t>
  </si>
  <si>
    <t>Trà xanh Hạt Hawai 0T (150gr)</t>
  </si>
  <si>
    <t>Thập cẩm (150gr)</t>
  </si>
  <si>
    <t xml:space="preserve">Đậu xanh hạnh nhân 0T (150gr) </t>
  </si>
  <si>
    <t xml:space="preserve">Bánh dẻo Hạt sen 1 trứng (250gr)    </t>
  </si>
  <si>
    <t xml:space="preserve">Bánh dẻo Hạt sen (250gr) </t>
  </si>
  <si>
    <t xml:space="preserve">Bánh dẻo Hạt sen 1 trứng (200gr) </t>
  </si>
  <si>
    <t>Bánh dẻo Hạt sen (200gr)</t>
  </si>
  <si>
    <t xml:space="preserve">Bánh dẻo Thập cẩm jambon 1 trứng (250gr) </t>
  </si>
  <si>
    <t xml:space="preserve">Bánh dẻo đậu xanh 1 trứng (250gr) </t>
  </si>
  <si>
    <t xml:space="preserve">Bánh dẻo sữa dừa 1 trứng (250gr) </t>
  </si>
  <si>
    <t xml:space="preserve">Bánh dẻo đậu xanh (250gr) </t>
  </si>
  <si>
    <t>Banh dẻo thập cẩm 1 trung (200gr)</t>
  </si>
  <si>
    <t>Bánh dẻo đậu xanh 1 trứng (200gr)</t>
  </si>
  <si>
    <t xml:space="preserve">Bánh dẻo đậu xanh (200gr) </t>
  </si>
  <si>
    <t>VNĐ</t>
  </si>
  <si>
    <t>%</t>
  </si>
  <si>
    <t>CHIẾT KHẤU TRĂNG VÀNG:</t>
  </si>
  <si>
    <t>CHIẾT KHẤU BÁNH THƯỜNG:</t>
  </si>
  <si>
    <t>Thành Bánh Thường</t>
  </si>
  <si>
    <t>Thành Tiền Của Trăng Vàng</t>
  </si>
  <si>
    <t>Chiết Khấu</t>
  </si>
  <si>
    <t>ĐT :</t>
  </si>
  <si>
    <t xml:space="preserve">Vi Cá Jambon 2 Trứng - ĐB (250gr) </t>
  </si>
  <si>
    <t xml:space="preserve">Gà quay jambon 2 trứng - ĐB (250gr) </t>
  </si>
  <si>
    <t xml:space="preserve">Jambon bát bửu 2 trứng - ĐB (250gr) </t>
  </si>
  <si>
    <t xml:space="preserve">Sữa dừa 2 trứng - ĐB (250gr) </t>
  </si>
  <si>
    <t xml:space="preserve">Đậu xanh lá dứa 2 trứng - ĐB (250gr) </t>
  </si>
  <si>
    <t xml:space="preserve">Jambon bát bửu 4 trứng (700gr) </t>
  </si>
  <si>
    <t xml:space="preserve">Thập cẩm lạp xưởng 2 trứng (210gr) </t>
  </si>
  <si>
    <t xml:space="preserve">Sữa dừa 2 trứng (210gr) </t>
  </si>
  <si>
    <t xml:space="preserve">Thập cẩm lạp xưởng 1 trứng (150gr) </t>
  </si>
  <si>
    <t xml:space="preserve">Sữa dừa 1 trứng (150gr) </t>
  </si>
  <si>
    <t>HKD</t>
  </si>
  <si>
    <t>HKDV</t>
  </si>
  <si>
    <t>HNT</t>
  </si>
  <si>
    <t>HND</t>
  </si>
  <si>
    <t>HNX</t>
  </si>
  <si>
    <t>HNDB</t>
  </si>
  <si>
    <t>HNV</t>
  </si>
  <si>
    <t>XMD</t>
  </si>
  <si>
    <t>Mè đen hạt dưa (150gr)</t>
  </si>
  <si>
    <t>BÁNH TRUNG THU CAO CẤP TRĂNG VÀNG</t>
  </si>
  <si>
    <t xml:space="preserve">GIÁ </t>
  </si>
  <si>
    <t xml:space="preserve">MÃ BÁNH </t>
  </si>
  <si>
    <t>BÁNH NƯỚNG ĐẶC BiỆT</t>
  </si>
  <si>
    <t xml:space="preserve"> GIÁ </t>
  </si>
  <si>
    <t>BÁNH NƯỚNG 4 TRỨNG</t>
  </si>
  <si>
    <t>GIÁ</t>
  </si>
  <si>
    <t>BÁNH NƯỚNG 2 TRỨNG</t>
  </si>
  <si>
    <t>BÁNH NƯỚNG 1 TRỨNG</t>
  </si>
  <si>
    <t>BÁNH TRUNG THU XANH - CHAY</t>
  </si>
  <si>
    <t>BÁNH DẺO</t>
  </si>
  <si>
    <t>Quý Khách vui lòng điền đầy đủ thông tin bên dưới và gửi cho chúng tôi theo địa chỉ:
Email: banhtrungthu.biz@gmail.com hoặc số Fax : (08) 3547 1367. Chúng Tôi sẽ liên lạc và giao hàng cho Quý Khách trong thời gian sớm nhất. Kính chúc Quý Khách một mùa Trung Thu ấm áp tình thân.</t>
  </si>
  <si>
    <r>
      <t xml:space="preserve">Kính gửi nhà phân phối bánh trung thu Kinh Đô, chúng tôi xin đặt hàng với chi tiết như sau: </t>
    </r>
    <r>
      <rPr>
        <i/>
        <sz val="12"/>
        <color indexed="8"/>
        <rFont val="Calibri"/>
        <family val="2"/>
      </rPr>
      <t xml:space="preserve">(Điền vào </t>
    </r>
    <r>
      <rPr>
        <b/>
        <i/>
        <sz val="12"/>
        <color indexed="8"/>
        <rFont val="Calibri"/>
        <family val="2"/>
      </rPr>
      <t>cột số lượng (SL)</t>
    </r>
    <r>
      <rPr>
        <i/>
        <sz val="12"/>
        <color indexed="8"/>
        <rFont val="Calibri"/>
        <family val="2"/>
      </rPr>
      <t xml:space="preserve"> tương ứng với loại bánh muốn đặt).</t>
    </r>
  </si>
  <si>
    <t>THÀNH TIỀN:</t>
  </si>
  <si>
    <t>Trăng Vàng Hoàng Kim Đỏ (4 bánh + trà)</t>
  </si>
  <si>
    <t>Trăng Vàng Hoàng Kim Đỏ Vàng (4 bánh + trà)</t>
  </si>
  <si>
    <t>Trăng Vàng Hồng Ngọc Tím Bạc (6 bánh hiện đại)</t>
  </si>
  <si>
    <t>Trăng Vàng Hồng Ngọc Đỏ (4 bánh)</t>
  </si>
  <si>
    <t>Trăng vàng Hồng Ngọc Xanh Bạc (4 bánh)</t>
  </si>
  <si>
    <t>Trăng Vàng Hồng Ngọc Đỏ Bạc (4 bánh)</t>
  </si>
  <si>
    <t>Trăng Vàng Hồng Ngọc Vàng ( 4 bánh)</t>
  </si>
  <si>
    <t>Nhà Phân Phối Bánh Trung Thu Kinh Đô - SÔNG ĐÁY
Công Ty TNHH TBVP Gia Văn
MST: 0304744000
Số TK : 50204629 - Ngân Hàng Á Châu Chi Nhánh Trường Chinh
Số Điện Thoại : (08) 3848 6667 - Fax: (08) 3547 1367
Địa chỉ: 11 Sông Đáy, Phường 02, Quận Tân Bình, Hồ Chí Minh 
Website: www.banhtrungthu.biz - Email: banhtrungthu.biz@gmail.com</t>
  </si>
  <si>
    <t>ĐVT</t>
  </si>
  <si>
    <t>ĐƠN GIÁ</t>
  </si>
  <si>
    <t>THÀNH TIỀN</t>
  </si>
  <si>
    <t xml:space="preserve">Tên KH   : </t>
  </si>
  <si>
    <t xml:space="preserve">Địa chỉ     : </t>
  </si>
  <si>
    <t>Fax           :</t>
  </si>
  <si>
    <t xml:space="preserve">Người LH : </t>
  </si>
  <si>
    <t>CHIẾT KHẤU:</t>
  </si>
  <si>
    <t>Ghi chú:</t>
  </si>
  <si>
    <t>MÃ</t>
  </si>
  <si>
    <t>4B</t>
  </si>
  <si>
    <t>4A</t>
  </si>
  <si>
    <t>6B</t>
  </si>
  <si>
    <t>6A</t>
  </si>
  <si>
    <t>2B</t>
  </si>
  <si>
    <t>2A</t>
  </si>
  <si>
    <t>8B</t>
  </si>
  <si>
    <t>8A</t>
  </si>
  <si>
    <t>3B</t>
  </si>
  <si>
    <t>3A</t>
  </si>
  <si>
    <t>5B</t>
  </si>
  <si>
    <t>5A</t>
  </si>
  <si>
    <t>7B</t>
  </si>
  <si>
    <t>7A</t>
  </si>
  <si>
    <t>9B</t>
  </si>
  <si>
    <t>9A</t>
  </si>
  <si>
    <t>10B</t>
  </si>
  <si>
    <t>10A</t>
  </si>
  <si>
    <t>11B</t>
  </si>
  <si>
    <t>11A</t>
  </si>
  <si>
    <t>12B</t>
  </si>
  <si>
    <t>12A</t>
  </si>
  <si>
    <t>13B</t>
  </si>
  <si>
    <t>14B</t>
  </si>
  <si>
    <t>14A</t>
  </si>
  <si>
    <t>16B</t>
  </si>
  <si>
    <t>ĐT:</t>
  </si>
  <si>
    <t>TỔNG ĐƠN HÀNG</t>
  </si>
  <si>
    <t>TỔNG THANH TOÁN:</t>
  </si>
  <si>
    <t>Tên sản phẩm</t>
  </si>
  <si>
    <t>Ngày GH:</t>
  </si>
  <si>
    <t>Ngày xuất đơn:</t>
  </si>
  <si>
    <t>1A</t>
  </si>
  <si>
    <t>1B</t>
  </si>
  <si>
    <t>Thành Tiền</t>
  </si>
  <si>
    <t>Đơn Giá</t>
  </si>
  <si>
    <t>Thanh Toán:</t>
  </si>
  <si>
    <t>_</t>
  </si>
  <si>
    <t>PTTT</t>
  </si>
  <si>
    <t>15B</t>
  </si>
  <si>
    <t>BẢNG BÁO GIÁ BÁNH TRUNG THU SAVOURE'</t>
  </si>
  <si>
    <t xml:space="preserve">Theo yêu cầu, chúng tôi xin gửi Quý khách hàng tham khảo báo giá chi tiết về các loại Bánh Trung Thu như sau: </t>
  </si>
  <si>
    <t>Chân thành cảm ơn Quý Khách Hàng đã quan tâm đến các sản phẩm của Savoure</t>
  </si>
  <si>
    <t>Người báo giá:</t>
  </si>
  <si>
    <t>Thập Cẩm Sài Gòn 2 Trứng (250g)</t>
  </si>
  <si>
    <t>Thanh Long Dừa Hạt dưa 2 Trứng (250g)</t>
  </si>
  <si>
    <t>Ngũ Nhân Chay 0 Trứng (250g)</t>
  </si>
  <si>
    <t>Hạt Sen Chay 0 Trứng (250g)</t>
  </si>
  <si>
    <t>Đậu Xanh Lá Dứa Chay 0 Trứng (250g)</t>
  </si>
  <si>
    <t>Khoai Môn Hạt Sen 2 Trứng (250g)</t>
  </si>
  <si>
    <t>Ngũ Nhân Chay 0 Trứng (185g)</t>
  </si>
  <si>
    <t>Hạt Sen Chay 0 Trứng (185g)</t>
  </si>
  <si>
    <t>Đậu Xanh Lá Dứa Chay 0 Trứng (185g)</t>
  </si>
  <si>
    <t>Thập Cẩm Sài Gòn 1 Trứng (185g)</t>
  </si>
  <si>
    <t>Thanh Long Dừa Hạt dưa 1 Trứng (185g)</t>
  </si>
  <si>
    <t>Khoai Môn Hạt Sen 1 Trứng (185g)</t>
  </si>
  <si>
    <t>1D</t>
  </si>
  <si>
    <t>7D</t>
  </si>
  <si>
    <t>11D</t>
  </si>
  <si>
    <t>Thập Cẩm Sài Gòn 1 Trứng (100g)</t>
  </si>
  <si>
    <t>Khoai Môn Hạt Sen 1 Trứng (100g)</t>
  </si>
  <si>
    <t>Fax :</t>
  </si>
  <si>
    <t>Mã SP</t>
  </si>
  <si>
    <t>Thập Gà Quay Vi Cá 2 Trứng (250g)</t>
  </si>
  <si>
    <t>Thập Gà Quay Vi Cá Yến Sào 2 Trứng (250g)</t>
  </si>
  <si>
    <t>Thập Sò Điệp Trufle Xốt Savoure 2 Trứng (250g)</t>
  </si>
  <si>
    <t>Trà Xanh Đậu Đỏ Hạt Sen 2 Trứng (250g)</t>
  </si>
  <si>
    <t>Sầu Riêng Hạt Sen 2 Trứng (250g)</t>
  </si>
  <si>
    <t>Mè Đen Chay 0 Trứng (250g)</t>
  </si>
  <si>
    <t>Đậu Xanh Gừng Đường Đen Trái Cậy Dẻo Chay 0 Trứng (250g)</t>
  </si>
  <si>
    <t>Màu Tinh Than Tre Trứng Muối Chay (185g)</t>
  </si>
  <si>
    <t>Hoa Đậu Biếc Chanh Dây Chay 0 Trứng (185g)</t>
  </si>
  <si>
    <t>Thập Gà Quay Vi Cá 1 Trứng (100g)</t>
  </si>
  <si>
    <t>Trà Xanh Đậu Đỏ Hạt Sen 1 Trứng (100g)</t>
  </si>
  <si>
    <t>Đậu Xanh Lá Dứa Chay 0 Trứng (100g)</t>
  </si>
  <si>
    <t>Đậu Xanh Gừng Đường Đen Trái Cây Dẻo Chay 0 Trứng (100g)</t>
  </si>
  <si>
    <t>Cà Phê Tan Chảy Chay 0 Trứng (100g)</t>
  </si>
  <si>
    <t>Màu Tinh Than Tre Trứng Muối Chay (100g)</t>
  </si>
  <si>
    <t>3D</t>
  </si>
  <si>
    <t>6D</t>
  </si>
  <si>
    <t>14D</t>
  </si>
  <si>
    <t>15D</t>
  </si>
  <si>
    <t>16D</t>
  </si>
  <si>
    <t>COMBO Rộn Ràng (2 Bánh 185g) (2B,5B)</t>
  </si>
  <si>
    <t>COMBO Thịnh Vượng 2 (8 Bánh 100g) (3D, 1D, 15D, 6D, 7D, 11D, 16D, 14D)</t>
  </si>
  <si>
    <t>Thập Gà Quay Vi Cá 1 Trứng (185g)</t>
  </si>
  <si>
    <t>Thập Gà Quay Vi Cá Yến Sào 1 Trứng (185g)</t>
  </si>
  <si>
    <t>Thập Sò Điệp Trufle Xốt Savoure 1 Trứng (185g)</t>
  </si>
  <si>
    <t>Sầu Riêng Hạt Sen 1 Trứng (185g)</t>
  </si>
  <si>
    <t>Trà Xanh Đậu Đỏ Hạt Sen 1 Trứng (185g)</t>
  </si>
  <si>
    <t>Mè Đen Chay 0 Trứng (185g)</t>
  </si>
  <si>
    <t>Đậu Xanh Gừng Đường Đen Trái Cậy Dẻo Chay 0 Trứng (185g)</t>
  </si>
  <si>
    <t>Cà Phê Tan Chảy Chay 0 Trứng (185g)</t>
  </si>
  <si>
    <t>COMBO Vẹn Tròn 1 (4 Bánh 185g) (4B, 3B, 8B, 16B)</t>
  </si>
  <si>
    <t>COMBO Thịnh Vượng 1 (4 Bánh 250g) (2A,4A,6A,8A)</t>
  </si>
  <si>
    <t>COMBO Vẹn Tròn 2 (6 Bánh 100g) (1D, 6D, 16D, 15D, 7D, 6D)</t>
  </si>
  <si>
    <t>SRR</t>
  </si>
  <si>
    <t>STV 1</t>
  </si>
  <si>
    <t>STV 2</t>
  </si>
  <si>
    <t>SVT 1</t>
  </si>
  <si>
    <t>SVT 2</t>
  </si>
  <si>
    <r>
      <rPr>
        <b/>
        <sz val="12"/>
        <rFont val="Times New Roman"/>
        <family val="1"/>
      </rPr>
      <t>Nhà Phân Phối Bánh Trung Thu - SÔNG ĐÁY</t>
    </r>
    <r>
      <rPr>
        <sz val="12"/>
        <rFont val="Times New Roman"/>
        <family val="1"/>
      </rPr>
      <t xml:space="preserve">
Công Ty TNHH Thương Mại Dịch Vụ Xuất Nhập Khẩu Gia Văn
                                   MST: 0 3 1 3 6 9 6 4 7 3
                                   Số TK : 060180878060 - Ngân Hàng Sacombank - CN Phú Nhuận
                                   Điện thoại : 0918 131 176 - 0932 7171 84
                              Địa chỉ xuất HĐ: 212/20 Gót Chàng, Ấp Gót Chàng, X.An Nhơn Tây, H.Củ Chi, TP.HCM
Địa chỉ công ty: 102/39 Phan Huy Ích, P.15, Tân Bình, HCM
                                  Website: www.banhtrungthu.org - Email: banhtrungthu.org@gmail.com</t>
    </r>
  </si>
  <si>
    <r>
      <rPr>
        <b/>
        <sz val="12"/>
        <rFont val="Times New Roman"/>
        <family val="1"/>
      </rPr>
      <t xml:space="preserve">Nhà Phân Phối Bánh Trung Thu - SÔNG ĐÁY
</t>
    </r>
    <r>
      <rPr>
        <sz val="12"/>
        <rFont val="Times New Roman"/>
        <family val="1"/>
      </rPr>
      <t>Công Ty TNHH Thương Mại Dịch Vụ Xuất Nhập Khẩu Gia Văn
                                   MST: 0 3 1 3 6 9 6 4 7 3
                                   Số TK : 060180878060 - Ngân Hàng Sacombank - CN Phú Nhuận
                                   Điện thoại : 0918 131 176 - 0932 7171 84
                         Địa chỉ xuất HĐ: 212/20 Gót Chàng, Ấp Gót Chàng, X.An Nhơn Tây, H.Củ Chi, TP.HCM
Địa chỉ công ty: 102/39 Phan Huy Ích, P.15, Tân Bình, HCM
                                  Website: www.banhtrungthu.org - Email: banhtrungthu.org@gmail.com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</si>
</sst>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00"/>
    <numFmt numFmtId="181" formatCode="#,##0;[Red]#,##0"/>
    <numFmt numFmtId="182" formatCode="#,##0%"/>
    <numFmt numFmtId="183" formatCode="#,##0\ &quot;Cái&quot;"/>
    <numFmt numFmtId="184" formatCode="#,##0\ &quot;đồng&quot;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\ [$₫-42A]_-;\-* #,##0.00\ [$₫-42A]_-;_-* &quot;-&quot;??\ [$₫-42A]_-;_-@_-"/>
    <numFmt numFmtId="191" formatCode="_-* #,##0.0\ [$₫-42A]_-;\-* #,##0.0\ [$₫-42A]_-;_-* &quot;-&quot;??\ [$₫-42A]_-;_-@_-"/>
    <numFmt numFmtId="192" formatCode="_-* #,##0\ [$₫-42A]_-;\-* #,##0\ [$₫-42A]_-;_-* &quot;-&quot;??\ [$₫-42A]_-;_-@_-"/>
    <numFmt numFmtId="193" formatCode="[$-409]dddd\,\ mmmm\ d\,\ yyyy"/>
    <numFmt numFmtId="194" formatCode="[$-409]h:mm:ss\ AM/PM"/>
    <numFmt numFmtId="195" formatCode="&quot;$&quot;#,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8"/>
      <color indexed="60"/>
      <name val="Verdana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i/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1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VNI-Times"/>
      <family val="0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u val="single"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74" fillId="27" borderId="8" applyNumberFormat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/>
      <protection locked="0"/>
    </xf>
    <xf numFmtId="3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181" fontId="10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right"/>
      <protection locked="0"/>
    </xf>
    <xf numFmtId="3" fontId="15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/>
    </xf>
    <xf numFmtId="3" fontId="10" fillId="34" borderId="10" xfId="0" applyNumberFormat="1" applyFont="1" applyFill="1" applyBorder="1" applyAlignment="1" applyProtection="1">
      <alignment horizontal="right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3" fontId="17" fillId="0" borderId="10" xfId="0" applyNumberFormat="1" applyFont="1" applyFill="1" applyBorder="1" applyAlignment="1" applyProtection="1">
      <alignment horizontal="right"/>
      <protection/>
    </xf>
    <xf numFmtId="0" fontId="17" fillId="34" borderId="10" xfId="0" applyFont="1" applyFill="1" applyBorder="1" applyAlignment="1" applyProtection="1">
      <alignment horizontal="center"/>
      <protection/>
    </xf>
    <xf numFmtId="3" fontId="17" fillId="34" borderId="10" xfId="0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/>
      <protection/>
    </xf>
    <xf numFmtId="3" fontId="10" fillId="0" borderId="10" xfId="0" applyNumberFormat="1" applyFont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180" fontId="18" fillId="0" borderId="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78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vertical="center"/>
      <protection/>
    </xf>
    <xf numFmtId="0" fontId="31" fillId="35" borderId="10" xfId="0" applyFont="1" applyFill="1" applyBorder="1" applyAlignment="1" applyProtection="1">
      <alignment horizontal="center" vertical="center"/>
      <protection/>
    </xf>
    <xf numFmtId="0" fontId="31" fillId="35" borderId="11" xfId="0" applyFont="1" applyFill="1" applyBorder="1" applyAlignment="1" applyProtection="1">
      <alignment horizontal="center" vertical="center"/>
      <protection/>
    </xf>
    <xf numFmtId="3" fontId="31" fillId="35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vertical="center"/>
      <protection/>
    </xf>
    <xf numFmtId="3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/>
      <protection/>
    </xf>
    <xf numFmtId="183" fontId="31" fillId="0" borderId="12" xfId="0" applyNumberFormat="1" applyFont="1" applyFill="1" applyBorder="1" applyAlignment="1" applyProtection="1">
      <alignment vertical="center"/>
      <protection/>
    </xf>
    <xf numFmtId="183" fontId="31" fillId="0" borderId="11" xfId="0" applyNumberFormat="1" applyFont="1" applyFill="1" applyBorder="1" applyAlignment="1" applyProtection="1">
      <alignment vertical="center"/>
      <protection/>
    </xf>
    <xf numFmtId="184" fontId="31" fillId="0" borderId="10" xfId="0" applyNumberFormat="1" applyFont="1" applyFill="1" applyBorder="1" applyAlignment="1" applyProtection="1">
      <alignment vertical="center"/>
      <protection/>
    </xf>
    <xf numFmtId="180" fontId="31" fillId="0" borderId="12" xfId="0" applyNumberFormat="1" applyFont="1" applyFill="1" applyBorder="1" applyAlignment="1" applyProtection="1">
      <alignment horizontal="right" vertical="center"/>
      <protection/>
    </xf>
    <xf numFmtId="184" fontId="81" fillId="0" borderId="12" xfId="0" applyNumberFormat="1" applyFont="1" applyFill="1" applyBorder="1" applyAlignment="1" applyProtection="1">
      <alignment vertical="center"/>
      <protection/>
    </xf>
    <xf numFmtId="184" fontId="81" fillId="0" borderId="11" xfId="0" applyNumberFormat="1" applyFont="1" applyFill="1" applyBorder="1" applyAlignment="1" applyProtection="1">
      <alignment vertical="center"/>
      <protection/>
    </xf>
    <xf numFmtId="184" fontId="81" fillId="0" borderId="10" xfId="0" applyNumberFormat="1" applyFont="1" applyFill="1" applyBorder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vertical="center"/>
      <protection locked="0"/>
    </xf>
    <xf numFmtId="0" fontId="82" fillId="0" borderId="0" xfId="0" applyFont="1" applyAlignment="1">
      <alignment/>
    </xf>
    <xf numFmtId="1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82" fillId="0" borderId="0" xfId="0" applyFont="1" applyAlignment="1">
      <alignment horizontal="center"/>
    </xf>
    <xf numFmtId="192" fontId="82" fillId="0" borderId="0" xfId="0" applyNumberFormat="1" applyFont="1" applyAlignment="1">
      <alignment/>
    </xf>
    <xf numFmtId="192" fontId="82" fillId="0" borderId="0" xfId="0" applyNumberFormat="1" applyFont="1" applyAlignment="1">
      <alignment horizontal="center"/>
    </xf>
    <xf numFmtId="0" fontId="83" fillId="36" borderId="10" xfId="0" applyFont="1" applyFill="1" applyBorder="1" applyAlignment="1">
      <alignment horizontal="center"/>
    </xf>
    <xf numFmtId="180" fontId="20" fillId="0" borderId="12" xfId="0" applyNumberFormat="1" applyFont="1" applyFill="1" applyBorder="1" applyAlignment="1" applyProtection="1">
      <alignment horizontal="center" vertical="center"/>
      <protection/>
    </xf>
    <xf numFmtId="183" fontId="31" fillId="0" borderId="10" xfId="0" applyNumberFormat="1" applyFont="1" applyFill="1" applyBorder="1" applyAlignment="1" applyProtection="1">
      <alignment horizontal="center" vertical="center"/>
      <protection locked="0"/>
    </xf>
    <xf numFmtId="184" fontId="81" fillId="0" borderId="10" xfId="0" applyNumberFormat="1" applyFont="1" applyFill="1" applyBorder="1" applyAlignment="1" applyProtection="1">
      <alignment horizontal="center" vertical="center"/>
      <protection locked="0"/>
    </xf>
    <xf numFmtId="192" fontId="82" fillId="0" borderId="10" xfId="0" applyNumberFormat="1" applyFont="1" applyBorder="1" applyAlignment="1" applyProtection="1">
      <alignment/>
      <protection/>
    </xf>
    <xf numFmtId="0" fontId="82" fillId="0" borderId="10" xfId="0" applyNumberFormat="1" applyFont="1" applyBorder="1" applyAlignment="1" applyProtection="1">
      <alignment horizontal="center"/>
      <protection/>
    </xf>
    <xf numFmtId="0" fontId="83" fillId="37" borderId="10" xfId="0" applyFont="1" applyFill="1" applyBorder="1" applyAlignment="1" applyProtection="1">
      <alignment horizontal="center"/>
      <protection/>
    </xf>
    <xf numFmtId="0" fontId="82" fillId="0" borderId="10" xfId="0" applyFont="1" applyFill="1" applyBorder="1" applyAlignment="1" applyProtection="1">
      <alignment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16" fontId="22" fillId="0" borderId="14" xfId="0" applyNumberFormat="1" applyFont="1" applyFill="1" applyBorder="1" applyAlignment="1" applyProtection="1">
      <alignment horizontal="center" vertical="center"/>
      <protection locked="0"/>
    </xf>
    <xf numFmtId="16" fontId="22" fillId="0" borderId="14" xfId="0" applyNumberFormat="1" applyFont="1" applyFill="1" applyBorder="1" applyAlignment="1" applyProtection="1">
      <alignment vertic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3" xfId="54" applyFont="1" applyFill="1" applyBorder="1" applyAlignment="1" applyProtection="1">
      <alignment horizontal="center" vertical="center"/>
      <protection locked="0"/>
    </xf>
    <xf numFmtId="14" fontId="22" fillId="0" borderId="13" xfId="0" applyNumberFormat="1" applyFont="1" applyFill="1" applyBorder="1" applyAlignment="1" applyProtection="1">
      <alignment horizontal="center" vertical="center"/>
      <protection locked="0"/>
    </xf>
    <xf numFmtId="14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33" fillId="0" borderId="13" xfId="54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83" fillId="6" borderId="10" xfId="0" applyFont="1" applyFill="1" applyBorder="1" applyAlignment="1" applyProtection="1">
      <alignment horizontal="center"/>
      <protection locked="0"/>
    </xf>
    <xf numFmtId="0" fontId="83" fillId="0" borderId="10" xfId="0" applyFont="1" applyBorder="1" applyAlignment="1" applyProtection="1">
      <alignment/>
      <protection/>
    </xf>
    <xf numFmtId="0" fontId="83" fillId="36" borderId="10" xfId="0" applyFont="1" applyFill="1" applyBorder="1" applyAlignment="1" applyProtection="1">
      <alignment horizontal="center"/>
      <protection/>
    </xf>
    <xf numFmtId="192" fontId="83" fillId="36" borderId="10" xfId="0" applyNumberFormat="1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wrapText="1"/>
      <protection/>
    </xf>
    <xf numFmtId="0" fontId="83" fillId="37" borderId="10" xfId="0" applyFont="1" applyFill="1" applyBorder="1" applyAlignment="1" applyProtection="1">
      <alignment horizontal="center" vertical="center"/>
      <protection/>
    </xf>
    <xf numFmtId="0" fontId="84" fillId="37" borderId="10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 applyProtection="1">
      <alignment horizontal="left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left"/>
      <protection/>
    </xf>
    <xf numFmtId="0" fontId="17" fillId="34" borderId="10" xfId="0" applyFont="1" applyFill="1" applyBorder="1" applyAlignment="1" applyProtection="1">
      <alignment horizontal="left"/>
      <protection/>
    </xf>
    <xf numFmtId="0" fontId="17" fillId="34" borderId="10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7" fillId="38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10" xfId="0" applyFont="1" applyFill="1" applyBorder="1" applyAlignment="1">
      <alignment/>
    </xf>
    <xf numFmtId="180" fontId="18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181" fontId="1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 locked="0"/>
    </xf>
    <xf numFmtId="181" fontId="18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180" fontId="85" fillId="0" borderId="12" xfId="0" applyNumberFormat="1" applyFont="1" applyFill="1" applyBorder="1" applyAlignment="1" applyProtection="1">
      <alignment horizontal="right" vertical="center"/>
      <protection/>
    </xf>
    <xf numFmtId="180" fontId="85" fillId="0" borderId="16" xfId="0" applyNumberFormat="1" applyFont="1" applyFill="1" applyBorder="1" applyAlignment="1" applyProtection="1">
      <alignment horizontal="right" vertical="center"/>
      <protection/>
    </xf>
    <xf numFmtId="180" fontId="85" fillId="0" borderId="11" xfId="0" applyNumberFormat="1" applyFont="1" applyFill="1" applyBorder="1" applyAlignment="1" applyProtection="1">
      <alignment horizontal="right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180" fontId="20" fillId="0" borderId="16" xfId="0" applyNumberFormat="1" applyFont="1" applyFill="1" applyBorder="1" applyAlignment="1" applyProtection="1">
      <alignment horizontal="right" vertical="center"/>
      <protection/>
    </xf>
    <xf numFmtId="180" fontId="20" fillId="0" borderId="11" xfId="0" applyNumberFormat="1" applyFont="1" applyFill="1" applyBorder="1" applyAlignment="1" applyProtection="1">
      <alignment horizontal="right" vertical="center"/>
      <protection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14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9" fontId="31" fillId="6" borderId="12" xfId="63" applyFont="1" applyFill="1" applyBorder="1" applyAlignment="1" applyProtection="1">
      <alignment horizontal="center" vertical="center"/>
      <protection locked="0"/>
    </xf>
    <xf numFmtId="9" fontId="31" fillId="6" borderId="11" xfId="63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9" fontId="31" fillId="0" borderId="12" xfId="63" applyFont="1" applyFill="1" applyBorder="1" applyAlignment="1" applyProtection="1">
      <alignment horizontal="center" vertical="center"/>
      <protection locked="0"/>
    </xf>
    <xf numFmtId="9" fontId="31" fillId="0" borderId="11" xfId="63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14" fontId="20" fillId="0" borderId="13" xfId="0" applyNumberFormat="1" applyFont="1" applyFill="1" applyBorder="1" applyAlignment="1" applyProtection="1">
      <alignment horizontal="center" vertical="center"/>
      <protection locked="0"/>
    </xf>
    <xf numFmtId="180" fontId="30" fillId="0" borderId="10" xfId="0" applyNumberFormat="1" applyFont="1" applyFill="1" applyBorder="1" applyAlignment="1" applyProtection="1">
      <alignment horizontal="right" vertical="center"/>
      <protection/>
    </xf>
    <xf numFmtId="0" fontId="86" fillId="0" borderId="0" xfId="0" applyFont="1" applyFill="1" applyBorder="1" applyAlignment="1" applyProtection="1">
      <alignment horizontal="center" vertical="center"/>
      <protection locked="0"/>
    </xf>
    <xf numFmtId="180" fontId="30" fillId="0" borderId="16" xfId="0" applyNumberFormat="1" applyFont="1" applyFill="1" applyBorder="1" applyAlignment="1" applyProtection="1">
      <alignment horizontal="right" vertical="center"/>
      <protection/>
    </xf>
    <xf numFmtId="180" fontId="30" fillId="0" borderId="11" xfId="0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1323975</xdr:colOff>
      <xdr:row>0</xdr:row>
      <xdr:rowOff>685800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80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zoomScale="130" zoomScaleNormal="130" zoomScalePageLayoutView="120" workbookViewId="0" topLeftCell="A22">
      <selection activeCell="D62" sqref="D62"/>
    </sheetView>
  </sheetViews>
  <sheetFormatPr defaultColWidth="9.140625" defaultRowHeight="15"/>
  <cols>
    <col min="1" max="1" width="8.140625" style="1" customWidth="1"/>
    <col min="2" max="2" width="34.00390625" style="1" customWidth="1"/>
    <col min="3" max="3" width="13.00390625" style="1" customWidth="1"/>
    <col min="4" max="4" width="13.57421875" style="1" customWidth="1"/>
    <col min="5" max="5" width="6.00390625" style="1" customWidth="1"/>
    <col min="6" max="6" width="10.421875" style="3" customWidth="1"/>
    <col min="7" max="8" width="9.140625" style="1" customWidth="1"/>
    <col min="9" max="9" width="9.140625" style="1" hidden="1" customWidth="1"/>
    <col min="10" max="10" width="6.00390625" style="1" hidden="1" customWidth="1"/>
    <col min="11" max="11" width="12.421875" style="1" hidden="1" customWidth="1"/>
    <col min="12" max="16384" width="9.140625" style="1" customWidth="1"/>
  </cols>
  <sheetData>
    <row r="1" spans="1:7" ht="95.25" customHeight="1">
      <c r="A1" s="123" t="s">
        <v>130</v>
      </c>
      <c r="B1" s="124"/>
      <c r="C1" s="124"/>
      <c r="D1" s="125"/>
      <c r="E1" s="5"/>
      <c r="F1" s="17"/>
      <c r="G1" s="5"/>
    </row>
    <row r="2" spans="1:10" ht="41.25" customHeight="1">
      <c r="A2" s="126" t="s">
        <v>22</v>
      </c>
      <c r="B2" s="126"/>
      <c r="C2" s="126"/>
      <c r="D2" s="126"/>
      <c r="E2" s="126"/>
      <c r="F2" s="126"/>
      <c r="G2" s="127"/>
      <c r="H2" s="2"/>
      <c r="I2" s="2"/>
      <c r="J2" s="2"/>
    </row>
    <row r="3" spans="1:7" ht="15" customHeight="1">
      <c r="A3" s="112" t="s">
        <v>120</v>
      </c>
      <c r="B3" s="112"/>
      <c r="C3" s="112"/>
      <c r="D3" s="112"/>
      <c r="E3" s="112"/>
      <c r="F3" s="112"/>
      <c r="G3" s="113"/>
    </row>
    <row r="4" spans="1:8" ht="12.75" customHeight="1">
      <c r="A4" s="112"/>
      <c r="B4" s="112"/>
      <c r="C4" s="112"/>
      <c r="D4" s="112"/>
      <c r="E4" s="112"/>
      <c r="F4" s="112"/>
      <c r="G4" s="113"/>
      <c r="H4" s="3"/>
    </row>
    <row r="5" spans="1:7" ht="12.75" customHeight="1">
      <c r="A5" s="112"/>
      <c r="B5" s="112"/>
      <c r="C5" s="112"/>
      <c r="D5" s="112"/>
      <c r="E5" s="112"/>
      <c r="F5" s="112"/>
      <c r="G5" s="113"/>
    </row>
    <row r="6" spans="1:7" ht="12.75" customHeight="1">
      <c r="A6" s="112"/>
      <c r="B6" s="112"/>
      <c r="C6" s="112"/>
      <c r="D6" s="112"/>
      <c r="E6" s="112"/>
      <c r="F6" s="112"/>
      <c r="G6" s="113"/>
    </row>
    <row r="7" spans="1:7" ht="12.75" customHeight="1">
      <c r="A7" s="112"/>
      <c r="B7" s="112"/>
      <c r="C7" s="112"/>
      <c r="D7" s="112"/>
      <c r="E7" s="112"/>
      <c r="F7" s="112"/>
      <c r="G7" s="113"/>
    </row>
    <row r="8" spans="1:7" ht="15.75">
      <c r="A8" s="6" t="s">
        <v>19</v>
      </c>
      <c r="B8" s="115"/>
      <c r="C8" s="115"/>
      <c r="D8" s="115"/>
      <c r="E8" s="115"/>
      <c r="F8" s="115"/>
      <c r="G8" s="115"/>
    </row>
    <row r="9" spans="1:7" ht="15.75">
      <c r="A9" s="6" t="s">
        <v>20</v>
      </c>
      <c r="B9" s="121"/>
      <c r="C9" s="121"/>
      <c r="D9" s="6" t="s">
        <v>25</v>
      </c>
      <c r="E9" s="115"/>
      <c r="F9" s="115"/>
      <c r="G9" s="115"/>
    </row>
    <row r="10" spans="1:7" ht="15.75">
      <c r="A10" s="6" t="s">
        <v>89</v>
      </c>
      <c r="B10" s="122"/>
      <c r="C10" s="122"/>
      <c r="D10" s="7" t="s">
        <v>26</v>
      </c>
      <c r="E10" s="116"/>
      <c r="F10" s="116"/>
      <c r="G10" s="116"/>
    </row>
    <row r="11" spans="1:7" ht="15.75">
      <c r="A11" s="6" t="s">
        <v>28</v>
      </c>
      <c r="B11" s="121"/>
      <c r="C11" s="121"/>
      <c r="D11" s="6" t="s">
        <v>21</v>
      </c>
      <c r="E11" s="115"/>
      <c r="F11" s="115"/>
      <c r="G11" s="115"/>
    </row>
    <row r="12" spans="1:7" ht="15" customHeight="1">
      <c r="A12" s="128" t="s">
        <v>121</v>
      </c>
      <c r="B12" s="128"/>
      <c r="C12" s="128"/>
      <c r="D12" s="128"/>
      <c r="E12" s="128"/>
      <c r="F12" s="128"/>
      <c r="G12" s="129"/>
    </row>
    <row r="13" spans="1:7" ht="15" customHeight="1">
      <c r="A13" s="128"/>
      <c r="B13" s="128"/>
      <c r="C13" s="128"/>
      <c r="D13" s="128"/>
      <c r="E13" s="128"/>
      <c r="F13" s="128"/>
      <c r="G13" s="129"/>
    </row>
    <row r="14" spans="1:7" ht="13.5" customHeight="1">
      <c r="A14" s="128"/>
      <c r="B14" s="128"/>
      <c r="C14" s="128"/>
      <c r="D14" s="128"/>
      <c r="E14" s="128"/>
      <c r="F14" s="128"/>
      <c r="G14" s="129"/>
    </row>
    <row r="15" spans="1:8" ht="26.25" customHeight="1">
      <c r="A15" s="9" t="s">
        <v>0</v>
      </c>
      <c r="B15" s="120" t="s">
        <v>109</v>
      </c>
      <c r="C15" s="120"/>
      <c r="D15" s="9" t="s">
        <v>110</v>
      </c>
      <c r="E15" s="9" t="s">
        <v>23</v>
      </c>
      <c r="F15" s="18" t="s">
        <v>24</v>
      </c>
      <c r="G15" s="9" t="s">
        <v>36</v>
      </c>
      <c r="H15" s="4"/>
    </row>
    <row r="16" spans="1:7" ht="12.75">
      <c r="A16" s="20" t="s">
        <v>29</v>
      </c>
      <c r="B16" s="119" t="s">
        <v>30</v>
      </c>
      <c r="C16" s="119"/>
      <c r="D16" s="21">
        <v>2500000</v>
      </c>
      <c r="E16" s="10"/>
      <c r="F16" s="11">
        <f aca="true" t="shared" si="0" ref="F16:F24">D16*E16</f>
        <v>0</v>
      </c>
      <c r="G16" s="22" t="s">
        <v>37</v>
      </c>
    </row>
    <row r="17" spans="1:7" ht="12.75">
      <c r="A17" s="23" t="s">
        <v>32</v>
      </c>
      <c r="B17" s="102" t="s">
        <v>31</v>
      </c>
      <c r="C17" s="102"/>
      <c r="D17" s="24">
        <v>1200000</v>
      </c>
      <c r="E17" s="10"/>
      <c r="F17" s="11">
        <f t="shared" si="0"/>
        <v>0</v>
      </c>
      <c r="G17" s="22" t="s">
        <v>37</v>
      </c>
    </row>
    <row r="18" spans="1:7" ht="12.75">
      <c r="A18" s="20" t="s">
        <v>100</v>
      </c>
      <c r="B18" s="119" t="s">
        <v>123</v>
      </c>
      <c r="C18" s="119"/>
      <c r="D18" s="21">
        <v>880000</v>
      </c>
      <c r="E18" s="10"/>
      <c r="F18" s="11">
        <f t="shared" si="0"/>
        <v>0</v>
      </c>
      <c r="G18" s="22" t="s">
        <v>37</v>
      </c>
    </row>
    <row r="19" spans="1:7" ht="12.75">
      <c r="A19" s="23" t="s">
        <v>101</v>
      </c>
      <c r="B19" s="102" t="s">
        <v>124</v>
      </c>
      <c r="C19" s="102"/>
      <c r="D19" s="24">
        <v>880000</v>
      </c>
      <c r="E19" s="10"/>
      <c r="F19" s="11">
        <f t="shared" si="0"/>
        <v>0</v>
      </c>
      <c r="G19" s="22" t="s">
        <v>37</v>
      </c>
    </row>
    <row r="20" spans="1:7" ht="12.75">
      <c r="A20" s="20" t="s">
        <v>102</v>
      </c>
      <c r="B20" s="119" t="s">
        <v>125</v>
      </c>
      <c r="C20" s="119"/>
      <c r="D20" s="21">
        <v>720000</v>
      </c>
      <c r="E20" s="10"/>
      <c r="F20" s="11">
        <f t="shared" si="0"/>
        <v>0</v>
      </c>
      <c r="G20" s="22" t="s">
        <v>37</v>
      </c>
    </row>
    <row r="21" spans="1:7" ht="12.75">
      <c r="A21" s="23" t="s">
        <v>103</v>
      </c>
      <c r="B21" s="102" t="s">
        <v>126</v>
      </c>
      <c r="C21" s="102"/>
      <c r="D21" s="24">
        <v>550000</v>
      </c>
      <c r="E21" s="10"/>
      <c r="F21" s="11">
        <f t="shared" si="0"/>
        <v>0</v>
      </c>
      <c r="G21" s="22" t="s">
        <v>37</v>
      </c>
    </row>
    <row r="22" spans="1:7" ht="12.75">
      <c r="A22" s="20" t="s">
        <v>104</v>
      </c>
      <c r="B22" s="119" t="s">
        <v>127</v>
      </c>
      <c r="C22" s="119"/>
      <c r="D22" s="21">
        <v>590000</v>
      </c>
      <c r="E22" s="10"/>
      <c r="F22" s="11">
        <f t="shared" si="0"/>
        <v>0</v>
      </c>
      <c r="G22" s="22" t="s">
        <v>37</v>
      </c>
    </row>
    <row r="23" spans="1:7" ht="12.75">
      <c r="A23" s="23" t="s">
        <v>105</v>
      </c>
      <c r="B23" s="102" t="s">
        <v>128</v>
      </c>
      <c r="C23" s="102"/>
      <c r="D23" s="24">
        <v>550000</v>
      </c>
      <c r="E23" s="10"/>
      <c r="F23" s="11">
        <f t="shared" si="0"/>
        <v>0</v>
      </c>
      <c r="G23" s="22" t="s">
        <v>37</v>
      </c>
    </row>
    <row r="24" spans="1:7" ht="12.75">
      <c r="A24" s="20" t="s">
        <v>106</v>
      </c>
      <c r="B24" s="25" t="s">
        <v>129</v>
      </c>
      <c r="C24" s="25"/>
      <c r="D24" s="21">
        <v>550000</v>
      </c>
      <c r="E24" s="10"/>
      <c r="F24" s="11">
        <f t="shared" si="0"/>
        <v>0</v>
      </c>
      <c r="G24" s="22" t="s">
        <v>37</v>
      </c>
    </row>
    <row r="25" spans="1:7" ht="24.75" customHeight="1">
      <c r="A25" s="26" t="s">
        <v>111</v>
      </c>
      <c r="B25" s="103" t="s">
        <v>112</v>
      </c>
      <c r="C25" s="103"/>
      <c r="D25" s="8" t="s">
        <v>113</v>
      </c>
      <c r="E25" s="9" t="s">
        <v>23</v>
      </c>
      <c r="F25" s="18" t="s">
        <v>24</v>
      </c>
      <c r="G25" s="9" t="s">
        <v>36</v>
      </c>
    </row>
    <row r="26" spans="1:7" ht="12.75">
      <c r="A26" s="27">
        <v>1</v>
      </c>
      <c r="B26" s="104" t="s">
        <v>90</v>
      </c>
      <c r="C26" s="104"/>
      <c r="D26" s="28">
        <v>130000</v>
      </c>
      <c r="E26" s="10"/>
      <c r="F26" s="11">
        <f>D26*E26</f>
        <v>0</v>
      </c>
      <c r="G26" s="22" t="s">
        <v>38</v>
      </c>
    </row>
    <row r="27" spans="1:7" ht="12.75">
      <c r="A27" s="29">
        <v>2</v>
      </c>
      <c r="B27" s="105" t="s">
        <v>91</v>
      </c>
      <c r="C27" s="105"/>
      <c r="D27" s="30">
        <v>100000</v>
      </c>
      <c r="E27" s="10"/>
      <c r="F27" s="11">
        <f aca="true" t="shared" si="1" ref="F27:F37">D27*E27</f>
        <v>0</v>
      </c>
      <c r="G27" s="22" t="s">
        <v>38</v>
      </c>
    </row>
    <row r="28" spans="1:7" ht="12.75">
      <c r="A28" s="27">
        <v>3</v>
      </c>
      <c r="B28" s="104" t="s">
        <v>92</v>
      </c>
      <c r="C28" s="104"/>
      <c r="D28" s="28">
        <v>96000</v>
      </c>
      <c r="E28" s="10"/>
      <c r="F28" s="11">
        <f t="shared" si="1"/>
        <v>0</v>
      </c>
      <c r="G28" s="22" t="s">
        <v>38</v>
      </c>
    </row>
    <row r="29" spans="1:7" ht="12.75">
      <c r="A29" s="29">
        <v>4</v>
      </c>
      <c r="B29" s="105" t="s">
        <v>34</v>
      </c>
      <c r="C29" s="105"/>
      <c r="D29" s="30">
        <v>90000</v>
      </c>
      <c r="E29" s="10"/>
      <c r="F29" s="11">
        <f t="shared" si="1"/>
        <v>0</v>
      </c>
      <c r="G29" s="22" t="s">
        <v>38</v>
      </c>
    </row>
    <row r="30" spans="1:7" ht="12.75">
      <c r="A30" s="27">
        <v>5</v>
      </c>
      <c r="B30" s="104" t="s">
        <v>33</v>
      </c>
      <c r="C30" s="104"/>
      <c r="D30" s="28">
        <v>76000</v>
      </c>
      <c r="E30" s="10"/>
      <c r="F30" s="11">
        <f t="shared" si="1"/>
        <v>0</v>
      </c>
      <c r="G30" s="22" t="s">
        <v>38</v>
      </c>
    </row>
    <row r="31" spans="1:7" ht="12.75">
      <c r="A31" s="29">
        <v>6</v>
      </c>
      <c r="B31" s="105" t="s">
        <v>35</v>
      </c>
      <c r="C31" s="105"/>
      <c r="D31" s="30">
        <v>74000</v>
      </c>
      <c r="E31" s="10"/>
      <c r="F31" s="11">
        <f t="shared" si="1"/>
        <v>0</v>
      </c>
      <c r="G31" s="22" t="s">
        <v>38</v>
      </c>
    </row>
    <row r="32" spans="1:7" ht="12.75">
      <c r="A32" s="27">
        <v>7</v>
      </c>
      <c r="B32" s="104" t="s">
        <v>93</v>
      </c>
      <c r="C32" s="104"/>
      <c r="D32" s="28">
        <v>74000</v>
      </c>
      <c r="E32" s="10"/>
      <c r="F32" s="11">
        <f t="shared" si="1"/>
        <v>0</v>
      </c>
      <c r="G32" s="22" t="s">
        <v>38</v>
      </c>
    </row>
    <row r="33" spans="1:7" ht="12.75">
      <c r="A33" s="29" t="s">
        <v>1</v>
      </c>
      <c r="B33" s="105" t="s">
        <v>42</v>
      </c>
      <c r="C33" s="105"/>
      <c r="D33" s="30">
        <v>98000</v>
      </c>
      <c r="E33" s="10"/>
      <c r="F33" s="11">
        <f t="shared" si="1"/>
        <v>0</v>
      </c>
      <c r="G33" s="22" t="s">
        <v>38</v>
      </c>
    </row>
    <row r="34" spans="1:7" ht="12.75">
      <c r="A34" s="27" t="s">
        <v>2</v>
      </c>
      <c r="B34" s="104" t="s">
        <v>41</v>
      </c>
      <c r="C34" s="104"/>
      <c r="D34" s="28">
        <v>78000</v>
      </c>
      <c r="E34" s="10"/>
      <c r="F34" s="11">
        <f t="shared" si="1"/>
        <v>0</v>
      </c>
      <c r="G34" s="22" t="s">
        <v>38</v>
      </c>
    </row>
    <row r="35" spans="1:7" ht="12.75">
      <c r="A35" s="29" t="s">
        <v>3</v>
      </c>
      <c r="B35" s="105" t="s">
        <v>94</v>
      </c>
      <c r="C35" s="105"/>
      <c r="D35" s="30">
        <v>75000</v>
      </c>
      <c r="E35" s="10"/>
      <c r="F35" s="11">
        <f t="shared" si="1"/>
        <v>0</v>
      </c>
      <c r="G35" s="22" t="s">
        <v>38</v>
      </c>
    </row>
    <row r="36" spans="1:7" ht="12.75">
      <c r="A36" s="27" t="s">
        <v>4</v>
      </c>
      <c r="B36" s="104" t="s">
        <v>40</v>
      </c>
      <c r="C36" s="104"/>
      <c r="D36" s="28">
        <v>75000</v>
      </c>
      <c r="E36" s="10"/>
      <c r="F36" s="11">
        <f t="shared" si="1"/>
        <v>0</v>
      </c>
      <c r="G36" s="22" t="s">
        <v>38</v>
      </c>
    </row>
    <row r="37" spans="1:7" ht="12.75">
      <c r="A37" s="29" t="s">
        <v>5</v>
      </c>
      <c r="B37" s="105" t="s">
        <v>39</v>
      </c>
      <c r="C37" s="105"/>
      <c r="D37" s="30">
        <v>74000</v>
      </c>
      <c r="E37" s="10"/>
      <c r="F37" s="11">
        <f t="shared" si="1"/>
        <v>0</v>
      </c>
      <c r="G37" s="22" t="s">
        <v>38</v>
      </c>
    </row>
    <row r="38" spans="1:7" ht="24.75" customHeight="1">
      <c r="A38" s="26" t="s">
        <v>111</v>
      </c>
      <c r="B38" s="103" t="s">
        <v>114</v>
      </c>
      <c r="C38" s="103"/>
      <c r="D38" s="8" t="s">
        <v>115</v>
      </c>
      <c r="E38" s="9" t="s">
        <v>23</v>
      </c>
      <c r="F38" s="18" t="s">
        <v>24</v>
      </c>
      <c r="G38" s="9" t="s">
        <v>36</v>
      </c>
    </row>
    <row r="39" spans="1:7" ht="12.75">
      <c r="A39" s="20">
        <v>14</v>
      </c>
      <c r="B39" s="100" t="s">
        <v>43</v>
      </c>
      <c r="C39" s="108"/>
      <c r="D39" s="21">
        <v>390000</v>
      </c>
      <c r="E39" s="10"/>
      <c r="F39" s="11">
        <f>D39*E39</f>
        <v>0</v>
      </c>
      <c r="G39" s="22" t="s">
        <v>38</v>
      </c>
    </row>
    <row r="40" spans="1:7" ht="12.75">
      <c r="A40" s="23">
        <v>24</v>
      </c>
      <c r="B40" s="107" t="s">
        <v>44</v>
      </c>
      <c r="C40" s="107"/>
      <c r="D40" s="24">
        <v>310000</v>
      </c>
      <c r="E40" s="10"/>
      <c r="F40" s="11">
        <f>D40*E40</f>
        <v>0</v>
      </c>
      <c r="G40" s="22" t="s">
        <v>38</v>
      </c>
    </row>
    <row r="41" spans="1:7" ht="12.75">
      <c r="A41" s="20">
        <v>34</v>
      </c>
      <c r="B41" s="100" t="s">
        <v>95</v>
      </c>
      <c r="C41" s="108"/>
      <c r="D41" s="21">
        <v>300000</v>
      </c>
      <c r="E41" s="10"/>
      <c r="F41" s="11">
        <f>D41*E41</f>
        <v>0</v>
      </c>
      <c r="G41" s="22" t="s">
        <v>38</v>
      </c>
    </row>
    <row r="42" spans="1:7" ht="12.75">
      <c r="A42" s="23">
        <v>44</v>
      </c>
      <c r="B42" s="107" t="s">
        <v>45</v>
      </c>
      <c r="C42" s="107"/>
      <c r="D42" s="24">
        <v>260000</v>
      </c>
      <c r="E42" s="10"/>
      <c r="F42" s="11">
        <f>D42*E42</f>
        <v>0</v>
      </c>
      <c r="G42" s="22" t="s">
        <v>38</v>
      </c>
    </row>
    <row r="43" spans="1:7" ht="12.75">
      <c r="A43" s="20">
        <v>64</v>
      </c>
      <c r="B43" s="100" t="s">
        <v>46</v>
      </c>
      <c r="C43" s="108"/>
      <c r="D43" s="21">
        <v>240000</v>
      </c>
      <c r="E43" s="10"/>
      <c r="F43" s="11">
        <f>D43*E43</f>
        <v>0</v>
      </c>
      <c r="G43" s="22" t="s">
        <v>38</v>
      </c>
    </row>
    <row r="44" spans="1:7" ht="24.75" customHeight="1">
      <c r="A44" s="26" t="s">
        <v>111</v>
      </c>
      <c r="B44" s="103" t="s">
        <v>116</v>
      </c>
      <c r="C44" s="103"/>
      <c r="D44" s="8" t="s">
        <v>115</v>
      </c>
      <c r="E44" s="9" t="s">
        <v>23</v>
      </c>
      <c r="F44" s="18" t="s">
        <v>24</v>
      </c>
      <c r="G44" s="19" t="s">
        <v>36</v>
      </c>
    </row>
    <row r="45" spans="1:7" ht="12.75">
      <c r="A45" s="23">
        <v>12</v>
      </c>
      <c r="B45" s="107" t="s">
        <v>47</v>
      </c>
      <c r="C45" s="107"/>
      <c r="D45" s="24">
        <v>110000</v>
      </c>
      <c r="E45" s="10"/>
      <c r="F45" s="11">
        <f aca="true" t="shared" si="2" ref="F45:F56">D45*E45</f>
        <v>0</v>
      </c>
      <c r="G45" s="22" t="s">
        <v>38</v>
      </c>
    </row>
    <row r="46" spans="1:7" ht="12.75">
      <c r="A46" s="31">
        <v>22</v>
      </c>
      <c r="B46" s="100" t="s">
        <v>48</v>
      </c>
      <c r="C46" s="108"/>
      <c r="D46" s="32">
        <v>92000</v>
      </c>
      <c r="E46" s="12"/>
      <c r="F46" s="11">
        <f t="shared" si="2"/>
        <v>0</v>
      </c>
      <c r="G46" s="22" t="s">
        <v>38</v>
      </c>
    </row>
    <row r="47" spans="1:7" ht="12.75">
      <c r="A47" s="23">
        <v>32</v>
      </c>
      <c r="B47" s="107" t="s">
        <v>56</v>
      </c>
      <c r="C47" s="107"/>
      <c r="D47" s="24">
        <v>84000</v>
      </c>
      <c r="E47" s="12"/>
      <c r="F47" s="11">
        <f t="shared" si="2"/>
        <v>0</v>
      </c>
      <c r="G47" s="22" t="s">
        <v>38</v>
      </c>
    </row>
    <row r="48" spans="1:7" ht="12.75">
      <c r="A48" s="31">
        <v>42</v>
      </c>
      <c r="B48" s="100" t="s">
        <v>96</v>
      </c>
      <c r="C48" s="108"/>
      <c r="D48" s="32">
        <v>80000</v>
      </c>
      <c r="E48" s="12"/>
      <c r="F48" s="11">
        <f t="shared" si="2"/>
        <v>0</v>
      </c>
      <c r="G48" s="22" t="s">
        <v>38</v>
      </c>
    </row>
    <row r="49" spans="1:7" ht="12.75">
      <c r="A49" s="23">
        <v>52</v>
      </c>
      <c r="B49" s="107" t="s">
        <v>49</v>
      </c>
      <c r="C49" s="107"/>
      <c r="D49" s="24">
        <v>68000</v>
      </c>
      <c r="E49" s="12"/>
      <c r="F49" s="11">
        <f t="shared" si="2"/>
        <v>0</v>
      </c>
      <c r="G49" s="22" t="s">
        <v>38</v>
      </c>
    </row>
    <row r="50" spans="1:7" ht="12.75">
      <c r="A50" s="31">
        <v>62</v>
      </c>
      <c r="B50" s="100" t="s">
        <v>55</v>
      </c>
      <c r="C50" s="108"/>
      <c r="D50" s="32">
        <v>65000</v>
      </c>
      <c r="E50" s="12"/>
      <c r="F50" s="11">
        <f t="shared" si="2"/>
        <v>0</v>
      </c>
      <c r="G50" s="22" t="s">
        <v>38</v>
      </c>
    </row>
    <row r="51" spans="1:7" ht="12.75">
      <c r="A51" s="23">
        <v>72</v>
      </c>
      <c r="B51" s="107" t="s">
        <v>97</v>
      </c>
      <c r="C51" s="107"/>
      <c r="D51" s="24">
        <v>65000</v>
      </c>
      <c r="E51" s="12"/>
      <c r="F51" s="11">
        <f t="shared" si="2"/>
        <v>0</v>
      </c>
      <c r="G51" s="22" t="s">
        <v>38</v>
      </c>
    </row>
    <row r="52" spans="1:7" ht="12.75">
      <c r="A52" s="31" t="s">
        <v>6</v>
      </c>
      <c r="B52" s="100" t="s">
        <v>50</v>
      </c>
      <c r="C52" s="108"/>
      <c r="D52" s="32">
        <v>90000</v>
      </c>
      <c r="E52" s="12"/>
      <c r="F52" s="11">
        <f t="shared" si="2"/>
        <v>0</v>
      </c>
      <c r="G52" s="22" t="s">
        <v>38</v>
      </c>
    </row>
    <row r="53" spans="1:7" ht="12.75">
      <c r="A53" s="23" t="s">
        <v>7</v>
      </c>
      <c r="B53" s="107" t="s">
        <v>51</v>
      </c>
      <c r="C53" s="107"/>
      <c r="D53" s="24">
        <v>70000</v>
      </c>
      <c r="E53" s="12"/>
      <c r="F53" s="11">
        <f t="shared" si="2"/>
        <v>0</v>
      </c>
      <c r="G53" s="22" t="s">
        <v>38</v>
      </c>
    </row>
    <row r="54" spans="1:7" ht="12.75">
      <c r="A54" s="31" t="s">
        <v>8</v>
      </c>
      <c r="B54" s="100" t="s">
        <v>54</v>
      </c>
      <c r="C54" s="108"/>
      <c r="D54" s="32">
        <v>67000</v>
      </c>
      <c r="E54" s="12"/>
      <c r="F54" s="11">
        <f t="shared" si="2"/>
        <v>0</v>
      </c>
      <c r="G54" s="22" t="s">
        <v>38</v>
      </c>
    </row>
    <row r="55" spans="1:7" ht="12.75">
      <c r="A55" s="23" t="s">
        <v>9</v>
      </c>
      <c r="B55" s="107" t="s">
        <v>52</v>
      </c>
      <c r="C55" s="107"/>
      <c r="D55" s="24">
        <v>67000</v>
      </c>
      <c r="E55" s="12"/>
      <c r="F55" s="11">
        <f t="shared" si="2"/>
        <v>0</v>
      </c>
      <c r="G55" s="22" t="s">
        <v>38</v>
      </c>
    </row>
    <row r="56" spans="1:7" ht="12.75">
      <c r="A56" s="31" t="s">
        <v>10</v>
      </c>
      <c r="B56" s="100" t="s">
        <v>53</v>
      </c>
      <c r="C56" s="108"/>
      <c r="D56" s="32">
        <v>65000</v>
      </c>
      <c r="E56" s="12"/>
      <c r="F56" s="11">
        <f t="shared" si="2"/>
        <v>0</v>
      </c>
      <c r="G56" s="22" t="s">
        <v>38</v>
      </c>
    </row>
    <row r="57" spans="1:7" ht="24.75" customHeight="1">
      <c r="A57" s="26" t="s">
        <v>111</v>
      </c>
      <c r="B57" s="103" t="s">
        <v>117</v>
      </c>
      <c r="C57" s="103"/>
      <c r="D57" s="8" t="s">
        <v>115</v>
      </c>
      <c r="E57" s="9" t="s">
        <v>23</v>
      </c>
      <c r="F57" s="18" t="s">
        <v>24</v>
      </c>
      <c r="G57" s="9" t="s">
        <v>36</v>
      </c>
    </row>
    <row r="58" spans="1:7" ht="12.75">
      <c r="A58" s="33">
        <v>21</v>
      </c>
      <c r="B58" s="117" t="s">
        <v>57</v>
      </c>
      <c r="C58" s="118"/>
      <c r="D58" s="28">
        <v>57000</v>
      </c>
      <c r="E58" s="10"/>
      <c r="F58" s="11">
        <f aca="true" t="shared" si="3" ref="F58:F70">D58*E58</f>
        <v>0</v>
      </c>
      <c r="G58" s="22" t="s">
        <v>38</v>
      </c>
    </row>
    <row r="59" spans="1:7" ht="12.75">
      <c r="A59" s="29">
        <v>31</v>
      </c>
      <c r="B59" s="106" t="s">
        <v>58</v>
      </c>
      <c r="C59" s="106"/>
      <c r="D59" s="30">
        <v>55000</v>
      </c>
      <c r="E59" s="10"/>
      <c r="F59" s="11">
        <f t="shared" si="3"/>
        <v>0</v>
      </c>
      <c r="G59" s="22" t="s">
        <v>38</v>
      </c>
    </row>
    <row r="60" spans="1:7" ht="12.75">
      <c r="A60" s="33">
        <v>41</v>
      </c>
      <c r="B60" s="117" t="s">
        <v>98</v>
      </c>
      <c r="C60" s="118"/>
      <c r="D60" s="28">
        <v>51000</v>
      </c>
      <c r="E60" s="10"/>
      <c r="F60" s="11">
        <f t="shared" si="3"/>
        <v>0</v>
      </c>
      <c r="G60" s="22" t="s">
        <v>38</v>
      </c>
    </row>
    <row r="61" spans="1:7" ht="12.75">
      <c r="A61" s="29">
        <v>51</v>
      </c>
      <c r="B61" s="106" t="s">
        <v>59</v>
      </c>
      <c r="C61" s="106"/>
      <c r="D61" s="30">
        <v>44000</v>
      </c>
      <c r="E61" s="10"/>
      <c r="F61" s="11">
        <f t="shared" si="3"/>
        <v>0</v>
      </c>
      <c r="G61" s="22" t="s">
        <v>38</v>
      </c>
    </row>
    <row r="62" spans="1:7" ht="12.75">
      <c r="A62" s="33">
        <v>61</v>
      </c>
      <c r="B62" s="117" t="s">
        <v>60</v>
      </c>
      <c r="C62" s="118"/>
      <c r="D62" s="28">
        <v>42000</v>
      </c>
      <c r="E62" s="10"/>
      <c r="F62" s="11">
        <f t="shared" si="3"/>
        <v>0</v>
      </c>
      <c r="G62" s="22" t="s">
        <v>38</v>
      </c>
    </row>
    <row r="63" spans="1:7" ht="12.75">
      <c r="A63" s="29">
        <v>71</v>
      </c>
      <c r="B63" s="106" t="s">
        <v>99</v>
      </c>
      <c r="C63" s="106"/>
      <c r="D63" s="30">
        <v>42000</v>
      </c>
      <c r="E63" s="10"/>
      <c r="F63" s="11">
        <f t="shared" si="3"/>
        <v>0</v>
      </c>
      <c r="G63" s="22" t="s">
        <v>38</v>
      </c>
    </row>
    <row r="64" spans="1:7" ht="12.75">
      <c r="A64" s="33" t="s">
        <v>11</v>
      </c>
      <c r="B64" s="117" t="s">
        <v>61</v>
      </c>
      <c r="C64" s="118"/>
      <c r="D64" s="28">
        <v>55000</v>
      </c>
      <c r="E64" s="10"/>
      <c r="F64" s="11">
        <f t="shared" si="3"/>
        <v>0</v>
      </c>
      <c r="G64" s="22" t="s">
        <v>38</v>
      </c>
    </row>
    <row r="65" spans="1:7" ht="12.75">
      <c r="A65" s="29" t="s">
        <v>12</v>
      </c>
      <c r="B65" s="106" t="s">
        <v>62</v>
      </c>
      <c r="C65" s="106"/>
      <c r="D65" s="30">
        <v>46000</v>
      </c>
      <c r="E65" s="10"/>
      <c r="F65" s="11">
        <f t="shared" si="3"/>
        <v>0</v>
      </c>
      <c r="G65" s="22" t="s">
        <v>38</v>
      </c>
    </row>
    <row r="66" spans="1:7" ht="12.75">
      <c r="A66" s="33" t="s">
        <v>13</v>
      </c>
      <c r="B66" s="117" t="s">
        <v>63</v>
      </c>
      <c r="C66" s="118"/>
      <c r="D66" s="28">
        <v>43000</v>
      </c>
      <c r="E66" s="10"/>
      <c r="F66" s="11">
        <f t="shared" si="3"/>
        <v>0</v>
      </c>
      <c r="G66" s="22" t="s">
        <v>38</v>
      </c>
    </row>
    <row r="67" spans="1:7" ht="12.75">
      <c r="A67" s="29" t="s">
        <v>14</v>
      </c>
      <c r="B67" s="106" t="s">
        <v>64</v>
      </c>
      <c r="C67" s="106"/>
      <c r="D67" s="30">
        <v>43000</v>
      </c>
      <c r="E67" s="10"/>
      <c r="F67" s="11">
        <f t="shared" si="3"/>
        <v>0</v>
      </c>
      <c r="G67" s="22" t="s">
        <v>38</v>
      </c>
    </row>
    <row r="68" spans="1:7" ht="12.75">
      <c r="A68" s="33" t="s">
        <v>15</v>
      </c>
      <c r="B68" s="117" t="s">
        <v>65</v>
      </c>
      <c r="C68" s="118"/>
      <c r="D68" s="28">
        <v>42000</v>
      </c>
      <c r="E68" s="10"/>
      <c r="F68" s="11">
        <f t="shared" si="3"/>
        <v>0</v>
      </c>
      <c r="G68" s="22" t="s">
        <v>38</v>
      </c>
    </row>
    <row r="69" spans="1:7" ht="12.75">
      <c r="A69" s="29">
        <v>40</v>
      </c>
      <c r="B69" s="106" t="s">
        <v>67</v>
      </c>
      <c r="C69" s="106"/>
      <c r="D69" s="30">
        <v>46000</v>
      </c>
      <c r="E69" s="10"/>
      <c r="F69" s="11">
        <f t="shared" si="3"/>
        <v>0</v>
      </c>
      <c r="G69" s="22" t="s">
        <v>38</v>
      </c>
    </row>
    <row r="70" spans="1:7" ht="12.75">
      <c r="A70" s="27">
        <v>60</v>
      </c>
      <c r="B70" s="117" t="s">
        <v>66</v>
      </c>
      <c r="C70" s="118"/>
      <c r="D70" s="28">
        <v>38000</v>
      </c>
      <c r="E70" s="10"/>
      <c r="F70" s="11">
        <f t="shared" si="3"/>
        <v>0</v>
      </c>
      <c r="G70" s="22" t="s">
        <v>38</v>
      </c>
    </row>
    <row r="71" spans="1:7" ht="24.75" customHeight="1">
      <c r="A71" s="34" t="s">
        <v>111</v>
      </c>
      <c r="B71" s="114" t="s">
        <v>118</v>
      </c>
      <c r="C71" s="114"/>
      <c r="D71" s="13" t="s">
        <v>115</v>
      </c>
      <c r="E71" s="9" t="s">
        <v>23</v>
      </c>
      <c r="F71" s="18" t="s">
        <v>24</v>
      </c>
      <c r="G71" s="9" t="s">
        <v>36</v>
      </c>
    </row>
    <row r="72" spans="1:7" ht="12.75">
      <c r="A72" s="33" t="s">
        <v>16</v>
      </c>
      <c r="B72" s="117" t="s">
        <v>69</v>
      </c>
      <c r="C72" s="118"/>
      <c r="D72" s="35">
        <v>55000</v>
      </c>
      <c r="E72" s="12"/>
      <c r="F72" s="11">
        <f>D72*E72</f>
        <v>0</v>
      </c>
      <c r="G72" s="22" t="s">
        <v>38</v>
      </c>
    </row>
    <row r="73" spans="1:7" ht="12.75">
      <c r="A73" s="29" t="s">
        <v>17</v>
      </c>
      <c r="B73" s="106" t="s">
        <v>68</v>
      </c>
      <c r="C73" s="106"/>
      <c r="D73" s="30">
        <v>52000</v>
      </c>
      <c r="E73" s="12"/>
      <c r="F73" s="11">
        <f>D73*E73</f>
        <v>0</v>
      </c>
      <c r="G73" s="22" t="s">
        <v>38</v>
      </c>
    </row>
    <row r="74" spans="1:7" ht="15">
      <c r="A74" s="27" t="s">
        <v>107</v>
      </c>
      <c r="B74" s="117" t="s">
        <v>108</v>
      </c>
      <c r="C74" s="130"/>
      <c r="D74" s="28">
        <v>50000</v>
      </c>
      <c r="E74" s="12"/>
      <c r="F74" s="11">
        <f>D74*E74</f>
        <v>0</v>
      </c>
      <c r="G74" s="22" t="s">
        <v>38</v>
      </c>
    </row>
    <row r="75" spans="1:7" ht="12.75">
      <c r="A75" s="29" t="s">
        <v>18</v>
      </c>
      <c r="B75" s="106" t="s">
        <v>70</v>
      </c>
      <c r="C75" s="106"/>
      <c r="D75" s="30">
        <v>50000</v>
      </c>
      <c r="E75" s="12"/>
      <c r="F75" s="11">
        <f>D75*E75</f>
        <v>0</v>
      </c>
      <c r="G75" s="22" t="s">
        <v>38</v>
      </c>
    </row>
    <row r="76" spans="1:7" ht="25.5" customHeight="1">
      <c r="A76" s="26" t="s">
        <v>111</v>
      </c>
      <c r="B76" s="103" t="s">
        <v>119</v>
      </c>
      <c r="C76" s="103"/>
      <c r="D76" s="8" t="s">
        <v>115</v>
      </c>
      <c r="E76" s="9" t="s">
        <v>23</v>
      </c>
      <c r="F76" s="18" t="s">
        <v>24</v>
      </c>
      <c r="G76" s="9" t="s">
        <v>36</v>
      </c>
    </row>
    <row r="77" spans="1:7" ht="15">
      <c r="A77" s="20">
        <v>81</v>
      </c>
      <c r="B77" s="100" t="s">
        <v>75</v>
      </c>
      <c r="C77" s="101"/>
      <c r="D77" s="21">
        <v>60000</v>
      </c>
      <c r="E77" s="10"/>
      <c r="F77" s="11">
        <f aca="true" t="shared" si="4" ref="F77:F87">D77*E77</f>
        <v>0</v>
      </c>
      <c r="G77" s="22" t="s">
        <v>38</v>
      </c>
    </row>
    <row r="78" spans="1:7" ht="15">
      <c r="A78" s="23">
        <v>82</v>
      </c>
      <c r="B78" s="107" t="s">
        <v>71</v>
      </c>
      <c r="C78" s="101"/>
      <c r="D78" s="24">
        <v>56000</v>
      </c>
      <c r="E78" s="10"/>
      <c r="F78" s="11">
        <f t="shared" si="4"/>
        <v>0</v>
      </c>
      <c r="G78" s="22" t="s">
        <v>38</v>
      </c>
    </row>
    <row r="79" spans="1:7" ht="15">
      <c r="A79" s="20">
        <v>83</v>
      </c>
      <c r="B79" s="100" t="s">
        <v>76</v>
      </c>
      <c r="C79" s="101"/>
      <c r="D79" s="21">
        <v>54000</v>
      </c>
      <c r="E79" s="10"/>
      <c r="F79" s="11">
        <f t="shared" si="4"/>
        <v>0</v>
      </c>
      <c r="G79" s="22" t="s">
        <v>38</v>
      </c>
    </row>
    <row r="80" spans="1:7" ht="12.75">
      <c r="A80" s="23">
        <v>84</v>
      </c>
      <c r="B80" s="102" t="s">
        <v>77</v>
      </c>
      <c r="C80" s="102"/>
      <c r="D80" s="24">
        <v>54000</v>
      </c>
      <c r="E80" s="10"/>
      <c r="F80" s="11">
        <f t="shared" si="4"/>
        <v>0</v>
      </c>
      <c r="G80" s="22" t="s">
        <v>38</v>
      </c>
    </row>
    <row r="81" spans="1:7" ht="15">
      <c r="A81" s="20">
        <v>85</v>
      </c>
      <c r="B81" s="100" t="s">
        <v>72</v>
      </c>
      <c r="C81" s="101"/>
      <c r="D81" s="21">
        <v>48000</v>
      </c>
      <c r="E81" s="10"/>
      <c r="F81" s="11">
        <f t="shared" si="4"/>
        <v>0</v>
      </c>
      <c r="G81" s="22" t="s">
        <v>38</v>
      </c>
    </row>
    <row r="82" spans="1:11" ht="12.75">
      <c r="A82" s="23">
        <v>86</v>
      </c>
      <c r="B82" s="102" t="s">
        <v>78</v>
      </c>
      <c r="C82" s="102"/>
      <c r="D82" s="24">
        <v>45000</v>
      </c>
      <c r="E82" s="10"/>
      <c r="F82" s="11">
        <f t="shared" si="4"/>
        <v>0</v>
      </c>
      <c r="G82" s="22" t="s">
        <v>38</v>
      </c>
      <c r="I82" s="109" t="s">
        <v>87</v>
      </c>
      <c r="J82" s="109"/>
      <c r="K82" s="109"/>
    </row>
    <row r="83" spans="1:11" ht="15">
      <c r="A83" s="20">
        <v>91</v>
      </c>
      <c r="B83" s="100" t="s">
        <v>79</v>
      </c>
      <c r="C83" s="101"/>
      <c r="D83" s="21">
        <v>45000</v>
      </c>
      <c r="E83" s="10"/>
      <c r="F83" s="11">
        <f t="shared" si="4"/>
        <v>0</v>
      </c>
      <c r="G83" s="22" t="s">
        <v>38</v>
      </c>
      <c r="I83" s="110">
        <f>((SUM(F16:F24))/100)*E89</f>
        <v>0</v>
      </c>
      <c r="J83" s="110"/>
      <c r="K83" s="110"/>
    </row>
    <row r="84" spans="1:11" ht="12.75">
      <c r="A84" s="23">
        <v>92</v>
      </c>
      <c r="B84" s="102" t="s">
        <v>73</v>
      </c>
      <c r="C84" s="102"/>
      <c r="D84" s="24">
        <v>42000</v>
      </c>
      <c r="E84" s="10"/>
      <c r="F84" s="11">
        <f t="shared" si="4"/>
        <v>0</v>
      </c>
      <c r="G84" s="22" t="s">
        <v>38</v>
      </c>
      <c r="I84" s="109" t="s">
        <v>86</v>
      </c>
      <c r="J84" s="109"/>
      <c r="K84" s="109"/>
    </row>
    <row r="85" spans="1:11" ht="15">
      <c r="A85" s="20">
        <v>93</v>
      </c>
      <c r="B85" s="100" t="s">
        <v>80</v>
      </c>
      <c r="C85" s="101"/>
      <c r="D85" s="21">
        <v>40000</v>
      </c>
      <c r="E85" s="10"/>
      <c r="F85" s="11">
        <f t="shared" si="4"/>
        <v>0</v>
      </c>
      <c r="G85" s="22" t="s">
        <v>38</v>
      </c>
      <c r="I85" s="111">
        <f>((SUM(F26:F87))/100)*E90</f>
        <v>0</v>
      </c>
      <c r="J85" s="111"/>
      <c r="K85" s="111"/>
    </row>
    <row r="86" spans="1:11" ht="12.75">
      <c r="A86" s="23">
        <v>95</v>
      </c>
      <c r="B86" s="102" t="s">
        <v>74</v>
      </c>
      <c r="C86" s="102"/>
      <c r="D86" s="24">
        <v>36000</v>
      </c>
      <c r="E86" s="10"/>
      <c r="F86" s="11">
        <f t="shared" si="4"/>
        <v>0</v>
      </c>
      <c r="G86" s="22" t="s">
        <v>38</v>
      </c>
      <c r="I86" s="109" t="s">
        <v>88</v>
      </c>
      <c r="J86" s="109"/>
      <c r="K86" s="36">
        <f>SUM(I83+I85)</f>
        <v>0</v>
      </c>
    </row>
    <row r="87" spans="1:7" ht="15">
      <c r="A87" s="20">
        <v>96</v>
      </c>
      <c r="B87" s="100" t="s">
        <v>81</v>
      </c>
      <c r="C87" s="101"/>
      <c r="D87" s="21">
        <v>35000</v>
      </c>
      <c r="E87" s="10"/>
      <c r="F87" s="11">
        <f t="shared" si="4"/>
        <v>0</v>
      </c>
      <c r="G87" s="22" t="s">
        <v>38</v>
      </c>
    </row>
    <row r="88" spans="1:7" ht="15">
      <c r="A88" s="14"/>
      <c r="B88" s="15"/>
      <c r="C88" s="131" t="s">
        <v>27</v>
      </c>
      <c r="D88" s="132"/>
      <c r="E88" s="136">
        <f>SUM(F16:F87)</f>
        <v>0</v>
      </c>
      <c r="F88" s="134"/>
      <c r="G88" s="16" t="s">
        <v>82</v>
      </c>
    </row>
    <row r="89" spans="1:7" ht="15">
      <c r="A89" s="14"/>
      <c r="B89" s="15"/>
      <c r="C89" s="131" t="s">
        <v>84</v>
      </c>
      <c r="D89" s="132"/>
      <c r="E89" s="135"/>
      <c r="F89" s="129"/>
      <c r="G89" s="16" t="s">
        <v>83</v>
      </c>
    </row>
    <row r="90" spans="1:7" ht="15">
      <c r="A90" s="14"/>
      <c r="B90" s="15"/>
      <c r="C90" s="131" t="s">
        <v>85</v>
      </c>
      <c r="D90" s="132"/>
      <c r="E90" s="135"/>
      <c r="F90" s="129"/>
      <c r="G90" s="16" t="s">
        <v>83</v>
      </c>
    </row>
    <row r="91" spans="1:7" ht="15">
      <c r="A91" s="14"/>
      <c r="B91" s="5"/>
      <c r="C91" s="5"/>
      <c r="D91" s="37" t="s">
        <v>122</v>
      </c>
      <c r="E91" s="133">
        <f>E88-K86</f>
        <v>0</v>
      </c>
      <c r="F91" s="134"/>
      <c r="G91" s="16" t="s">
        <v>82</v>
      </c>
    </row>
  </sheetData>
  <sheetProtection selectLockedCells="1"/>
  <mergeCells count="95">
    <mergeCell ref="E91:F91"/>
    <mergeCell ref="C90:D90"/>
    <mergeCell ref="B45:C45"/>
    <mergeCell ref="E90:F90"/>
    <mergeCell ref="E89:F89"/>
    <mergeCell ref="B86:C86"/>
    <mergeCell ref="B46:C46"/>
    <mergeCell ref="E88:F88"/>
    <mergeCell ref="C88:D88"/>
    <mergeCell ref="B67:C67"/>
    <mergeCell ref="B44:C44"/>
    <mergeCell ref="B57:C57"/>
    <mergeCell ref="B58:C58"/>
    <mergeCell ref="C89:D89"/>
    <mergeCell ref="B87:C87"/>
    <mergeCell ref="B66:C66"/>
    <mergeCell ref="B64:C64"/>
    <mergeCell ref="B81:C81"/>
    <mergeCell ref="B83:C83"/>
    <mergeCell ref="B80:C80"/>
    <mergeCell ref="B75:C75"/>
    <mergeCell ref="B74:C74"/>
    <mergeCell ref="B62:C62"/>
    <mergeCell ref="B63:C63"/>
    <mergeCell ref="B72:C72"/>
    <mergeCell ref="B73:C73"/>
    <mergeCell ref="B41:C41"/>
    <mergeCell ref="B16:C16"/>
    <mergeCell ref="B17:C17"/>
    <mergeCell ref="B18:C18"/>
    <mergeCell ref="B25:C25"/>
    <mergeCell ref="B39:C39"/>
    <mergeCell ref="B40:C40"/>
    <mergeCell ref="B30:C30"/>
    <mergeCell ref="B31:C31"/>
    <mergeCell ref="B50:C50"/>
    <mergeCell ref="B51:C51"/>
    <mergeCell ref="B47:C47"/>
    <mergeCell ref="B68:C68"/>
    <mergeCell ref="B52:C52"/>
    <mergeCell ref="B42:C42"/>
    <mergeCell ref="B65:C65"/>
    <mergeCell ref="B54:C54"/>
    <mergeCell ref="B49:C49"/>
    <mergeCell ref="B48:C48"/>
    <mergeCell ref="B9:C9"/>
    <mergeCell ref="B10:C10"/>
    <mergeCell ref="B11:C11"/>
    <mergeCell ref="B27:C27"/>
    <mergeCell ref="B23:C23"/>
    <mergeCell ref="A1:D1"/>
    <mergeCell ref="B8:G8"/>
    <mergeCell ref="B21:C21"/>
    <mergeCell ref="A2:G2"/>
    <mergeCell ref="A12:G14"/>
    <mergeCell ref="E11:G11"/>
    <mergeCell ref="B37:C37"/>
    <mergeCell ref="B34:C34"/>
    <mergeCell ref="B35:C35"/>
    <mergeCell ref="B36:C36"/>
    <mergeCell ref="B33:C33"/>
    <mergeCell ref="B22:C22"/>
    <mergeCell ref="B19:C19"/>
    <mergeCell ref="B20:C20"/>
    <mergeCell ref="B15:C15"/>
    <mergeCell ref="A3:G7"/>
    <mergeCell ref="B55:C55"/>
    <mergeCell ref="B56:C56"/>
    <mergeCell ref="B71:C71"/>
    <mergeCell ref="E9:G9"/>
    <mergeCell ref="E10:G10"/>
    <mergeCell ref="B32:C32"/>
    <mergeCell ref="B70:C70"/>
    <mergeCell ref="B60:C60"/>
    <mergeCell ref="B61:C61"/>
    <mergeCell ref="I86:J86"/>
    <mergeCell ref="B85:C85"/>
    <mergeCell ref="B77:C77"/>
    <mergeCell ref="B78:C78"/>
    <mergeCell ref="I82:K82"/>
    <mergeCell ref="B69:C69"/>
    <mergeCell ref="I84:K84"/>
    <mergeCell ref="I83:K83"/>
    <mergeCell ref="B76:C76"/>
    <mergeCell ref="I85:K85"/>
    <mergeCell ref="B79:C79"/>
    <mergeCell ref="B82:C82"/>
    <mergeCell ref="B84:C84"/>
    <mergeCell ref="B38:C38"/>
    <mergeCell ref="B26:C26"/>
    <mergeCell ref="B28:C28"/>
    <mergeCell ref="B29:C29"/>
    <mergeCell ref="B59:C59"/>
    <mergeCell ref="B53:C53"/>
    <mergeCell ref="B43:C43"/>
  </mergeCells>
  <printOptions/>
  <pageMargins left="0.489583333333333" right="0.25" top="0.354166666666667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3.140625" style="67" customWidth="1"/>
    <col min="2" max="2" width="7.28125" style="71" customWidth="1"/>
    <col min="3" max="3" width="40.00390625" style="67" customWidth="1"/>
    <col min="4" max="4" width="12.28125" style="72" customWidth="1"/>
    <col min="5" max="5" width="6.28125" style="73" customWidth="1"/>
    <col min="6" max="6" width="5.00390625" style="71" customWidth="1"/>
    <col min="7" max="7" width="19.421875" style="67" customWidth="1"/>
    <col min="8" max="16384" width="9.140625" style="67" customWidth="1"/>
  </cols>
  <sheetData>
    <row r="1" spans="2:7" ht="130.5" customHeight="1">
      <c r="B1" s="137" t="s">
        <v>243</v>
      </c>
      <c r="C1" s="137"/>
      <c r="D1" s="137"/>
      <c r="E1" s="137"/>
      <c r="F1" s="137"/>
      <c r="G1" s="137"/>
    </row>
    <row r="2" spans="2:7" ht="20.25">
      <c r="B2" s="138" t="s">
        <v>181</v>
      </c>
      <c r="C2" s="138"/>
      <c r="D2" s="138"/>
      <c r="E2" s="138"/>
      <c r="F2" s="138"/>
      <c r="G2" s="139"/>
    </row>
    <row r="3" spans="2:7" ht="15">
      <c r="B3" s="158" t="s">
        <v>183</v>
      </c>
      <c r="C3" s="158"/>
      <c r="D3" s="158"/>
      <c r="E3" s="158"/>
      <c r="F3" s="158"/>
      <c r="G3" s="158"/>
    </row>
    <row r="4" spans="2:7" ht="15.75">
      <c r="B4" s="70" t="s">
        <v>134</v>
      </c>
      <c r="C4" s="140"/>
      <c r="D4" s="140"/>
      <c r="E4" s="140"/>
      <c r="F4" s="140"/>
      <c r="G4" s="140"/>
    </row>
    <row r="5" spans="2:7" ht="15.75">
      <c r="B5" s="70" t="s">
        <v>135</v>
      </c>
      <c r="C5" s="141"/>
      <c r="D5" s="141"/>
      <c r="E5" s="141"/>
      <c r="F5" s="141"/>
      <c r="G5" s="141"/>
    </row>
    <row r="6" spans="2:7" ht="15.75">
      <c r="B6" s="70" t="s">
        <v>167</v>
      </c>
      <c r="C6" s="85"/>
      <c r="D6" s="142" t="s">
        <v>202</v>
      </c>
      <c r="E6" s="142"/>
      <c r="F6" s="150"/>
      <c r="G6" s="150"/>
    </row>
    <row r="7" spans="2:7" ht="15.75">
      <c r="B7" s="70" t="s">
        <v>28</v>
      </c>
      <c r="C7" s="89"/>
      <c r="D7" s="143" t="s">
        <v>137</v>
      </c>
      <c r="E7" s="143"/>
      <c r="F7" s="141"/>
      <c r="G7" s="141"/>
    </row>
    <row r="8" spans="2:7" ht="15.75">
      <c r="B8" s="70" t="s">
        <v>25</v>
      </c>
      <c r="C8" s="82"/>
      <c r="D8" s="143" t="s">
        <v>172</v>
      </c>
      <c r="E8" s="143"/>
      <c r="F8" s="151"/>
      <c r="G8" s="151"/>
    </row>
    <row r="9" spans="2:7" ht="15.75">
      <c r="B9" s="70" t="s">
        <v>179</v>
      </c>
      <c r="C9" s="90"/>
      <c r="D9" s="143" t="s">
        <v>184</v>
      </c>
      <c r="E9" s="143"/>
      <c r="F9" s="151"/>
      <c r="G9" s="151"/>
    </row>
    <row r="10" spans="2:7" ht="15.75">
      <c r="B10" s="70" t="s">
        <v>171</v>
      </c>
      <c r="C10" s="88"/>
      <c r="D10" s="42"/>
      <c r="E10" s="69"/>
      <c r="F10" s="68"/>
      <c r="G10" s="68"/>
    </row>
    <row r="11" spans="2:8" ht="15.75">
      <c r="B11" s="156" t="s">
        <v>182</v>
      </c>
      <c r="C11" s="156"/>
      <c r="D11" s="156"/>
      <c r="E11" s="156"/>
      <c r="F11" s="156"/>
      <c r="G11" s="156"/>
      <c r="H11" s="42"/>
    </row>
    <row r="12" spans="2:7" ht="15">
      <c r="B12" s="157"/>
      <c r="C12" s="157"/>
      <c r="D12" s="157"/>
      <c r="E12" s="157"/>
      <c r="F12" s="157"/>
      <c r="G12" s="157"/>
    </row>
    <row r="13" spans="2:7" ht="15">
      <c r="B13" s="93" t="s">
        <v>203</v>
      </c>
      <c r="C13" s="93" t="s">
        <v>170</v>
      </c>
      <c r="D13" s="94" t="s">
        <v>176</v>
      </c>
      <c r="E13" s="94" t="s">
        <v>131</v>
      </c>
      <c r="F13" s="74" t="s">
        <v>23</v>
      </c>
      <c r="G13" s="93" t="s">
        <v>175</v>
      </c>
    </row>
    <row r="14" spans="2:8" ht="15.75">
      <c r="B14" s="91"/>
      <c r="C14" s="92">
        <f>_xlfn.IFNA(VLOOKUP(B14,Savoure!$A$14:$E$55,2,FALSE),0)</f>
        <v>0</v>
      </c>
      <c r="D14" s="78">
        <f>_xlfn.IFNA(VLOOKUP(B14,Savoure!$A$15:$E$53,5,FALSE),0)</f>
        <v>0</v>
      </c>
      <c r="E14" s="79">
        <f>_xlfn.IFNA(VLOOKUP(B14,Savoure!$A$15:$E$53,3,FALSE),0)</f>
        <v>0</v>
      </c>
      <c r="F14" s="91"/>
      <c r="G14" s="78">
        <f aca="true" t="shared" si="0" ref="G14:G30">D14*F14</f>
        <v>0</v>
      </c>
      <c r="H14" s="48" t="str">
        <f>IF(G14&gt;=1,"ok","ko")</f>
        <v>ko</v>
      </c>
    </row>
    <row r="15" spans="2:8" ht="15.75">
      <c r="B15" s="91"/>
      <c r="C15" s="92">
        <f>_xlfn.IFNA(VLOOKUP(B15,Savoure!$A$14:$E$55,2,FALSE),0)</f>
        <v>0</v>
      </c>
      <c r="D15" s="78">
        <f>_xlfn.IFNA(VLOOKUP(B15,Savoure!$A$15:$E$53,5,FALSE),0)</f>
        <v>0</v>
      </c>
      <c r="E15" s="79">
        <f>_xlfn.IFNA(VLOOKUP(B15,Savoure!$A$15:$E$53,3,FALSE),0)</f>
        <v>0</v>
      </c>
      <c r="F15" s="91"/>
      <c r="G15" s="78">
        <f t="shared" si="0"/>
        <v>0</v>
      </c>
      <c r="H15" s="48" t="str">
        <f aca="true" t="shared" si="1" ref="H15:H33">IF(G15&gt;=1,"ok","ko")</f>
        <v>ko</v>
      </c>
    </row>
    <row r="16" spans="2:8" ht="15.75">
      <c r="B16" s="91"/>
      <c r="C16" s="92">
        <f>_xlfn.IFNA(VLOOKUP(B16,Savoure!$A$14:$E$55,2,FALSE),0)</f>
        <v>0</v>
      </c>
      <c r="D16" s="78">
        <f>_xlfn.IFNA(VLOOKUP(B16,Savoure!$A$15:$E$53,5,FALSE),0)</f>
        <v>0</v>
      </c>
      <c r="E16" s="79">
        <f>_xlfn.IFNA(VLOOKUP(B16,Savoure!$A$15:$E$53,3,FALSE),0)</f>
        <v>0</v>
      </c>
      <c r="F16" s="91"/>
      <c r="G16" s="78">
        <f t="shared" si="0"/>
        <v>0</v>
      </c>
      <c r="H16" s="48" t="str">
        <f t="shared" si="1"/>
        <v>ko</v>
      </c>
    </row>
    <row r="17" spans="2:8" ht="15.75">
      <c r="B17" s="91"/>
      <c r="C17" s="92">
        <f>_xlfn.IFNA(VLOOKUP(B17,Savoure!$A$14:$E$55,2,FALSE),0)</f>
        <v>0</v>
      </c>
      <c r="D17" s="78">
        <f>_xlfn.IFNA(VLOOKUP(B17,Savoure!$A$15:$E$53,5,FALSE),0)</f>
        <v>0</v>
      </c>
      <c r="E17" s="79">
        <f>_xlfn.IFNA(VLOOKUP(B17,Savoure!$A$15:$E$53,3,FALSE),0)</f>
        <v>0</v>
      </c>
      <c r="F17" s="91"/>
      <c r="G17" s="78">
        <f t="shared" si="0"/>
        <v>0</v>
      </c>
      <c r="H17" s="48" t="str">
        <f t="shared" si="1"/>
        <v>ko</v>
      </c>
    </row>
    <row r="18" spans="2:8" ht="15.75">
      <c r="B18" s="91"/>
      <c r="C18" s="92">
        <f>_xlfn.IFNA(VLOOKUP(B18,Savoure!$A$14:$E$55,2,FALSE),0)</f>
        <v>0</v>
      </c>
      <c r="D18" s="78">
        <f>_xlfn.IFNA(VLOOKUP(B18,Savoure!$A$15:$E$53,5,FALSE),0)</f>
        <v>0</v>
      </c>
      <c r="E18" s="79">
        <f>_xlfn.IFNA(VLOOKUP(B18,Savoure!$A$15:$E$53,3,FALSE),0)</f>
        <v>0</v>
      </c>
      <c r="F18" s="91"/>
      <c r="G18" s="78">
        <f t="shared" si="0"/>
        <v>0</v>
      </c>
      <c r="H18" s="48" t="str">
        <f t="shared" si="1"/>
        <v>ko</v>
      </c>
    </row>
    <row r="19" spans="2:8" ht="15.75">
      <c r="B19" s="91"/>
      <c r="C19" s="92">
        <f>_xlfn.IFNA(VLOOKUP(B19,Savoure!$A$14:$E$55,2,FALSE),0)</f>
        <v>0</v>
      </c>
      <c r="D19" s="78">
        <f>_xlfn.IFNA(VLOOKUP(B19,Savoure!$A$15:$E$53,5,FALSE),0)</f>
        <v>0</v>
      </c>
      <c r="E19" s="79">
        <f>_xlfn.IFNA(VLOOKUP(B19,Savoure!$A$15:$E$53,3,FALSE),0)</f>
        <v>0</v>
      </c>
      <c r="F19" s="91"/>
      <c r="G19" s="78">
        <f t="shared" si="0"/>
        <v>0</v>
      </c>
      <c r="H19" s="48" t="str">
        <f t="shared" si="1"/>
        <v>ko</v>
      </c>
    </row>
    <row r="20" spans="2:8" ht="15.75">
      <c r="B20" s="91"/>
      <c r="C20" s="92">
        <f>_xlfn.IFNA(VLOOKUP(B20,Savoure!$A$14:$E$55,2,FALSE),0)</f>
        <v>0</v>
      </c>
      <c r="D20" s="78">
        <f>_xlfn.IFNA(VLOOKUP(B20,Savoure!$A$15:$E$53,5,FALSE),0)</f>
        <v>0</v>
      </c>
      <c r="E20" s="79">
        <f>_xlfn.IFNA(VLOOKUP(B20,Savoure!$A$15:$E$53,3,FALSE),0)</f>
        <v>0</v>
      </c>
      <c r="F20" s="91"/>
      <c r="G20" s="78">
        <f t="shared" si="0"/>
        <v>0</v>
      </c>
      <c r="H20" s="48" t="str">
        <f t="shared" si="1"/>
        <v>ko</v>
      </c>
    </row>
    <row r="21" spans="2:8" ht="15.75">
      <c r="B21" s="91"/>
      <c r="C21" s="92">
        <f>_xlfn.IFNA(VLOOKUP(B21,Savoure!$A$14:$E$55,2,FALSE),0)</f>
        <v>0</v>
      </c>
      <c r="D21" s="78">
        <f>_xlfn.IFNA(VLOOKUP(B21,Savoure!$A$15:$E$53,5,FALSE),0)</f>
        <v>0</v>
      </c>
      <c r="E21" s="79">
        <f>_xlfn.IFNA(VLOOKUP(B21,Savoure!$A$15:$E$53,3,FALSE),0)</f>
        <v>0</v>
      </c>
      <c r="F21" s="91"/>
      <c r="G21" s="78">
        <f t="shared" si="0"/>
        <v>0</v>
      </c>
      <c r="H21" s="48" t="str">
        <f t="shared" si="1"/>
        <v>ko</v>
      </c>
    </row>
    <row r="22" spans="2:8" ht="15.75">
      <c r="B22" s="91"/>
      <c r="C22" s="92">
        <f>_xlfn.IFNA(VLOOKUP(B22,Savoure!$A$14:$E$55,2,FALSE),0)</f>
        <v>0</v>
      </c>
      <c r="D22" s="78">
        <f>_xlfn.IFNA(VLOOKUP(B22,Savoure!$A$15:$E$53,5,FALSE),0)</f>
        <v>0</v>
      </c>
      <c r="E22" s="79">
        <f>_xlfn.IFNA(VLOOKUP(B22,Savoure!$A$15:$E$53,3,FALSE),0)</f>
        <v>0</v>
      </c>
      <c r="F22" s="91"/>
      <c r="G22" s="78">
        <f t="shared" si="0"/>
        <v>0</v>
      </c>
      <c r="H22" s="48" t="str">
        <f t="shared" si="1"/>
        <v>ko</v>
      </c>
    </row>
    <row r="23" spans="2:8" ht="15.75">
      <c r="B23" s="91"/>
      <c r="C23" s="92">
        <f>_xlfn.IFNA(VLOOKUP(B23,Savoure!$A$14:$E$55,2,FALSE),0)</f>
        <v>0</v>
      </c>
      <c r="D23" s="78">
        <f>_xlfn.IFNA(VLOOKUP(B23,Savoure!$A$15:$E$53,5,FALSE),0)</f>
        <v>0</v>
      </c>
      <c r="E23" s="79">
        <f>_xlfn.IFNA(VLOOKUP(B23,Savoure!$A$15:$E$53,3,FALSE),0)</f>
        <v>0</v>
      </c>
      <c r="F23" s="91"/>
      <c r="G23" s="78">
        <f t="shared" si="0"/>
        <v>0</v>
      </c>
      <c r="H23" s="48" t="str">
        <f t="shared" si="1"/>
        <v>ko</v>
      </c>
    </row>
    <row r="24" spans="2:8" ht="15.75">
      <c r="B24" s="91"/>
      <c r="C24" s="92">
        <f>_xlfn.IFNA(VLOOKUP(B24,Savoure!$A$14:$E$55,2,FALSE),0)</f>
        <v>0</v>
      </c>
      <c r="D24" s="78">
        <f>_xlfn.IFNA(VLOOKUP(B24,Savoure!$A$15:$E$53,5,FALSE),0)</f>
        <v>0</v>
      </c>
      <c r="E24" s="79">
        <f>_xlfn.IFNA(VLOOKUP(B24,Savoure!$A$15:$E$53,3,FALSE),0)</f>
        <v>0</v>
      </c>
      <c r="F24" s="91"/>
      <c r="G24" s="78">
        <f>D24*F24</f>
        <v>0</v>
      </c>
      <c r="H24" s="48" t="str">
        <f t="shared" si="1"/>
        <v>ko</v>
      </c>
    </row>
    <row r="25" spans="2:8" ht="15.75">
      <c r="B25" s="91"/>
      <c r="C25" s="92">
        <f>_xlfn.IFNA(VLOOKUP(B25,Savoure!$A$14:$E$55,2,FALSE),0)</f>
        <v>0</v>
      </c>
      <c r="D25" s="78">
        <f>_xlfn.IFNA(VLOOKUP(B25,Savoure!$A$15:$E$53,5,FALSE),0)</f>
        <v>0</v>
      </c>
      <c r="E25" s="79">
        <f>_xlfn.IFNA(VLOOKUP(B25,Savoure!$A$15:$E$53,3,FALSE),0)</f>
        <v>0</v>
      </c>
      <c r="F25" s="91"/>
      <c r="G25" s="78">
        <f t="shared" si="0"/>
        <v>0</v>
      </c>
      <c r="H25" s="48" t="str">
        <f t="shared" si="1"/>
        <v>ko</v>
      </c>
    </row>
    <row r="26" spans="2:8" ht="15.75">
      <c r="B26" s="91"/>
      <c r="C26" s="92">
        <f>_xlfn.IFNA(VLOOKUP(B26,Savoure!$A$14:$E$55,2,FALSE),0)</f>
        <v>0</v>
      </c>
      <c r="D26" s="78">
        <f>_xlfn.IFNA(VLOOKUP(B26,Savoure!$A$15:$E$53,5,FALSE),0)</f>
        <v>0</v>
      </c>
      <c r="E26" s="79">
        <f>_xlfn.IFNA(VLOOKUP(B26,Savoure!$A$15:$E$53,3,FALSE),0)</f>
        <v>0</v>
      </c>
      <c r="F26" s="91"/>
      <c r="G26" s="78">
        <f t="shared" si="0"/>
        <v>0</v>
      </c>
      <c r="H26" s="48" t="str">
        <f t="shared" si="1"/>
        <v>ko</v>
      </c>
    </row>
    <row r="27" spans="2:8" ht="15.75">
      <c r="B27" s="91"/>
      <c r="C27" s="92">
        <f>_xlfn.IFNA(VLOOKUP(B27,Savoure!$A$14:$E$55,2,FALSE),0)</f>
        <v>0</v>
      </c>
      <c r="D27" s="78">
        <f>_xlfn.IFNA(VLOOKUP(B27,Savoure!$A$15:$E$53,5,FALSE),0)</f>
        <v>0</v>
      </c>
      <c r="E27" s="79">
        <f>_xlfn.IFNA(VLOOKUP(B27,Savoure!$A$15:$E$53,3,FALSE),0)</f>
        <v>0</v>
      </c>
      <c r="F27" s="91"/>
      <c r="G27" s="78">
        <f t="shared" si="0"/>
        <v>0</v>
      </c>
      <c r="H27" s="48" t="str">
        <f t="shared" si="1"/>
        <v>ko</v>
      </c>
    </row>
    <row r="28" spans="2:8" ht="15.75">
      <c r="B28" s="91"/>
      <c r="C28" s="92">
        <f>_xlfn.IFNA(VLOOKUP(B28,Savoure!$A$14:$E$55,2,FALSE),0)</f>
        <v>0</v>
      </c>
      <c r="D28" s="78">
        <f>_xlfn.IFNA(VLOOKUP(B28,Savoure!$A$15:$E$53,5,FALSE),0)</f>
        <v>0</v>
      </c>
      <c r="E28" s="79">
        <f>_xlfn.IFNA(VLOOKUP(B28,Savoure!$A$15:$E$53,3,FALSE),0)</f>
        <v>0</v>
      </c>
      <c r="F28" s="91"/>
      <c r="G28" s="78">
        <f t="shared" si="0"/>
        <v>0</v>
      </c>
      <c r="H28" s="48" t="str">
        <f t="shared" si="1"/>
        <v>ko</v>
      </c>
    </row>
    <row r="29" spans="2:8" ht="15.75">
      <c r="B29" s="91"/>
      <c r="C29" s="92">
        <f>_xlfn.IFNA(VLOOKUP(B29,Savoure!$A$14:$E$55,2,FALSE),0)</f>
        <v>0</v>
      </c>
      <c r="D29" s="78">
        <f>_xlfn.IFNA(VLOOKUP(B29,Savoure!$A$15:$E$53,5,FALSE),0)</f>
        <v>0</v>
      </c>
      <c r="E29" s="79">
        <f>_xlfn.IFNA(VLOOKUP(B29,Savoure!$A$15:$E$53,3,FALSE),0)</f>
        <v>0</v>
      </c>
      <c r="F29" s="91"/>
      <c r="G29" s="78">
        <f t="shared" si="0"/>
        <v>0</v>
      </c>
      <c r="H29" s="48" t="str">
        <f t="shared" si="1"/>
        <v>ko</v>
      </c>
    </row>
    <row r="30" spans="2:8" ht="15.75">
      <c r="B30" s="91"/>
      <c r="C30" s="92">
        <f>_xlfn.IFNA(VLOOKUP(B30,Savoure!$A$14:$E$55,2,FALSE),0)</f>
        <v>0</v>
      </c>
      <c r="D30" s="78">
        <f>_xlfn.IFNA(VLOOKUP(B30,Savoure!$A$15:$E$53,5,FALSE),0)</f>
        <v>0</v>
      </c>
      <c r="E30" s="79">
        <f>_xlfn.IFNA(VLOOKUP(B30,Savoure!$A$15:$E$53,3,FALSE),0)</f>
        <v>0</v>
      </c>
      <c r="F30" s="91"/>
      <c r="G30" s="78">
        <f t="shared" si="0"/>
        <v>0</v>
      </c>
      <c r="H30" s="48" t="str">
        <f t="shared" si="1"/>
        <v>ko</v>
      </c>
    </row>
    <row r="31" spans="2:8" ht="15.75">
      <c r="B31" s="147" t="s">
        <v>168</v>
      </c>
      <c r="C31" s="147"/>
      <c r="D31" s="147"/>
      <c r="E31" s="76"/>
      <c r="F31" s="76"/>
      <c r="G31" s="59">
        <f>SUM(G14:G30)</f>
        <v>0</v>
      </c>
      <c r="H31" s="48" t="str">
        <f t="shared" si="1"/>
        <v>ko</v>
      </c>
    </row>
    <row r="32" spans="2:8" ht="15.75">
      <c r="B32" s="75"/>
      <c r="C32" s="148" t="s">
        <v>138</v>
      </c>
      <c r="D32" s="149"/>
      <c r="E32" s="154"/>
      <c r="F32" s="155"/>
      <c r="G32" s="59">
        <f>G31*E32</f>
        <v>0</v>
      </c>
      <c r="H32" s="48" t="str">
        <f t="shared" si="1"/>
        <v>ko</v>
      </c>
    </row>
    <row r="33" spans="2:8" ht="15.75">
      <c r="B33" s="144" t="s">
        <v>169</v>
      </c>
      <c r="C33" s="145"/>
      <c r="D33" s="146"/>
      <c r="E33" s="77"/>
      <c r="F33" s="77"/>
      <c r="G33" s="63">
        <f>G31-G32</f>
        <v>0</v>
      </c>
      <c r="H33" s="48" t="str">
        <f t="shared" si="1"/>
        <v>ko</v>
      </c>
    </row>
    <row r="35" spans="2:7" ht="15.75">
      <c r="B35" s="45" t="s">
        <v>139</v>
      </c>
      <c r="C35" s="152" t="s">
        <v>178</v>
      </c>
      <c r="D35" s="152"/>
      <c r="E35" s="152"/>
      <c r="F35" s="152"/>
      <c r="G35" s="152"/>
    </row>
    <row r="36" spans="2:7" ht="15.75">
      <c r="B36" s="45"/>
      <c r="C36" s="153" t="s">
        <v>178</v>
      </c>
      <c r="D36" s="153"/>
      <c r="E36" s="153"/>
      <c r="F36" s="153"/>
      <c r="G36" s="153"/>
    </row>
    <row r="37" spans="2:7" ht="15.75">
      <c r="B37" s="45"/>
      <c r="C37" s="153" t="s">
        <v>178</v>
      </c>
      <c r="D37" s="153"/>
      <c r="E37" s="153"/>
      <c r="F37" s="153"/>
      <c r="G37" s="153"/>
    </row>
    <row r="38" spans="2:7" ht="15.75">
      <c r="B38" s="45"/>
      <c r="C38" s="153" t="s">
        <v>178</v>
      </c>
      <c r="D38" s="153"/>
      <c r="E38" s="153"/>
      <c r="F38" s="153"/>
      <c r="G38" s="153"/>
    </row>
    <row r="39" spans="2:7" ht="15.75">
      <c r="B39" s="45"/>
      <c r="C39" s="153" t="s">
        <v>178</v>
      </c>
      <c r="D39" s="153"/>
      <c r="E39" s="153"/>
      <c r="F39" s="153"/>
      <c r="G39" s="153"/>
    </row>
    <row r="40" spans="2:7" ht="15">
      <c r="B40" s="41"/>
      <c r="C40" s="153" t="s">
        <v>178</v>
      </c>
      <c r="D40" s="153"/>
      <c r="E40" s="153"/>
      <c r="F40" s="153"/>
      <c r="G40" s="153"/>
    </row>
    <row r="41" spans="2:7" ht="15">
      <c r="B41" s="41"/>
      <c r="C41" s="159"/>
      <c r="D41" s="159"/>
      <c r="E41" s="159"/>
      <c r="F41" s="159"/>
      <c r="G41" s="159"/>
    </row>
  </sheetData>
  <sheetProtection password="B118" sheet="1" formatCells="0" formatColumns="0" formatRows="0" insertColumns="0" insertRows="0" insertHyperlinks="0" deleteColumns="0" deleteRows="0" sort="0" autoFilter="0" pivotTables="0"/>
  <autoFilter ref="H13:H33"/>
  <mergeCells count="25">
    <mergeCell ref="C35:G35"/>
    <mergeCell ref="C36:G36"/>
    <mergeCell ref="E32:F32"/>
    <mergeCell ref="B11:G12"/>
    <mergeCell ref="B3:G3"/>
    <mergeCell ref="C41:G41"/>
    <mergeCell ref="C39:G39"/>
    <mergeCell ref="C40:G40"/>
    <mergeCell ref="C37:G37"/>
    <mergeCell ref="C38:G38"/>
    <mergeCell ref="B33:D33"/>
    <mergeCell ref="B31:D31"/>
    <mergeCell ref="C32:D32"/>
    <mergeCell ref="D8:E8"/>
    <mergeCell ref="D9:E9"/>
    <mergeCell ref="F6:G6"/>
    <mergeCell ref="F7:G7"/>
    <mergeCell ref="F8:G8"/>
    <mergeCell ref="F9:G9"/>
    <mergeCell ref="B1:G1"/>
    <mergeCell ref="B2:G2"/>
    <mergeCell ref="C4:G4"/>
    <mergeCell ref="C5:G5"/>
    <mergeCell ref="D6:E6"/>
    <mergeCell ref="D7:E7"/>
  </mergeCells>
  <conditionalFormatting sqref="B31:B33">
    <cfRule type="duplicateValues" priority="8" dxfId="5" stopIfTrue="1">
      <formula>AND(COUNTIF($B$31:$B$33,B31)&gt;1,NOT(ISBLANK(B31)))</formula>
    </cfRule>
  </conditionalFormatting>
  <conditionalFormatting sqref="B1 B4:B11">
    <cfRule type="duplicateValues" priority="30" dxfId="5" stopIfTrue="1">
      <formula>AND(COUNTIF($B$1:$B$1,B1)+COUNTIF($B$4:$B$11,B1)&gt;1,NOT(ISBLANK(B1)))</formula>
    </cfRule>
  </conditionalFormatting>
  <conditionalFormatting sqref="B2:B3">
    <cfRule type="duplicateValues" priority="1" dxfId="5" stopIfTrue="1">
      <formula>AND(COUNTIF($B$2:$B$3,B2)&gt;1,NOT(ISBLANK(B2)))</formula>
    </cfRule>
  </conditionalFormatting>
  <conditionalFormatting sqref="B35:B41">
    <cfRule type="duplicateValues" priority="32" dxfId="5" stopIfTrue="1">
      <formula>AND(COUNTIF($B$35:$B$41,B35)&gt;1,NOT(ISBLANK(B35)))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120" workbookViewId="0" topLeftCell="A1">
      <selection activeCell="A1" sqref="A1:F1"/>
    </sheetView>
  </sheetViews>
  <sheetFormatPr defaultColWidth="9.140625" defaultRowHeight="15"/>
  <cols>
    <col min="1" max="1" width="8.7109375" style="41" customWidth="1"/>
    <col min="2" max="2" width="45.57421875" style="41" customWidth="1"/>
    <col min="3" max="3" width="5.8515625" style="41" customWidth="1"/>
    <col min="4" max="4" width="8.421875" style="41" customWidth="1"/>
    <col min="5" max="5" width="10.57421875" style="46" customWidth="1"/>
    <col min="6" max="6" width="15.421875" style="41" customWidth="1"/>
    <col min="7" max="7" width="6.140625" style="47" customWidth="1"/>
    <col min="8" max="16384" width="9.140625" style="41" customWidth="1"/>
  </cols>
  <sheetData>
    <row r="1" spans="1:7" s="38" customFormat="1" ht="137.25" customHeight="1">
      <c r="A1" s="137" t="s">
        <v>242</v>
      </c>
      <c r="B1" s="137"/>
      <c r="C1" s="137"/>
      <c r="D1" s="137"/>
      <c r="E1" s="137"/>
      <c r="F1" s="137"/>
      <c r="G1" s="47"/>
    </row>
    <row r="2" spans="1:7" ht="20.25">
      <c r="A2" s="138" t="s">
        <v>181</v>
      </c>
      <c r="B2" s="138"/>
      <c r="C2" s="138"/>
      <c r="D2" s="138"/>
      <c r="E2" s="138"/>
      <c r="F2" s="139"/>
      <c r="G2" s="65"/>
    </row>
    <row r="3" spans="1:7" ht="15.75">
      <c r="A3" s="163" t="s">
        <v>183</v>
      </c>
      <c r="B3" s="163"/>
      <c r="C3" s="163"/>
      <c r="D3" s="163"/>
      <c r="E3" s="163"/>
      <c r="F3" s="163"/>
      <c r="G3" s="65"/>
    </row>
    <row r="4" spans="1:7" ht="15.75">
      <c r="A4" s="42" t="s">
        <v>134</v>
      </c>
      <c r="B4" s="140"/>
      <c r="C4" s="140"/>
      <c r="D4" s="140"/>
      <c r="E4" s="140"/>
      <c r="F4" s="140"/>
      <c r="G4" s="65"/>
    </row>
    <row r="5" spans="1:7" ht="15.75">
      <c r="A5" s="42" t="s">
        <v>135</v>
      </c>
      <c r="B5" s="141"/>
      <c r="C5" s="141"/>
      <c r="D5" s="141"/>
      <c r="E5" s="141"/>
      <c r="F5" s="141"/>
      <c r="G5" s="65"/>
    </row>
    <row r="6" spans="1:7" ht="15.75">
      <c r="A6" s="42" t="s">
        <v>167</v>
      </c>
      <c r="B6" s="85"/>
      <c r="C6" s="143" t="s">
        <v>136</v>
      </c>
      <c r="D6" s="143"/>
      <c r="E6" s="150"/>
      <c r="F6" s="150"/>
      <c r="G6" s="65"/>
    </row>
    <row r="7" spans="1:7" ht="15.75">
      <c r="A7" s="42" t="s">
        <v>28</v>
      </c>
      <c r="B7" s="86"/>
      <c r="C7" s="143" t="s">
        <v>137</v>
      </c>
      <c r="D7" s="143"/>
      <c r="E7" s="141"/>
      <c r="F7" s="141"/>
      <c r="G7" s="65"/>
    </row>
    <row r="8" spans="1:7" ht="15.75">
      <c r="A8" s="42" t="s">
        <v>25</v>
      </c>
      <c r="B8" s="86"/>
      <c r="C8" s="160" t="s">
        <v>172</v>
      </c>
      <c r="D8" s="160"/>
      <c r="E8" s="164"/>
      <c r="F8" s="164"/>
      <c r="G8" s="65"/>
    </row>
    <row r="9" spans="1:7" ht="15.75">
      <c r="A9" s="39" t="s">
        <v>171</v>
      </c>
      <c r="B9" s="87"/>
      <c r="C9" s="160" t="s">
        <v>184</v>
      </c>
      <c r="D9" s="160"/>
      <c r="E9" s="151"/>
      <c r="F9" s="151"/>
      <c r="G9" s="65"/>
    </row>
    <row r="10" spans="1:7" s="40" customFormat="1" ht="15.75">
      <c r="A10" s="39" t="s">
        <v>177</v>
      </c>
      <c r="B10" s="83"/>
      <c r="C10" s="84"/>
      <c r="D10" s="84"/>
      <c r="E10" s="84"/>
      <c r="F10" s="84"/>
      <c r="G10" s="66"/>
    </row>
    <row r="11" spans="1:7" ht="15.75">
      <c r="A11" s="156" t="s">
        <v>182</v>
      </c>
      <c r="B11" s="156"/>
      <c r="C11" s="156"/>
      <c r="D11" s="156"/>
      <c r="E11" s="156"/>
      <c r="F11" s="156"/>
      <c r="G11" s="65"/>
    </row>
    <row r="12" spans="1:7" ht="15.75">
      <c r="A12" s="157"/>
      <c r="B12" s="157"/>
      <c r="C12" s="157"/>
      <c r="D12" s="157"/>
      <c r="E12" s="157"/>
      <c r="F12" s="157"/>
      <c r="G12" s="65"/>
    </row>
    <row r="13" spans="1:7" s="43" customFormat="1" ht="15.75">
      <c r="A13" s="49" t="s">
        <v>140</v>
      </c>
      <c r="B13" s="50" t="s">
        <v>170</v>
      </c>
      <c r="C13" s="51" t="s">
        <v>131</v>
      </c>
      <c r="D13" s="49" t="s">
        <v>23</v>
      </c>
      <c r="E13" s="51" t="s">
        <v>132</v>
      </c>
      <c r="F13" s="51" t="s">
        <v>133</v>
      </c>
      <c r="G13" s="48"/>
    </row>
    <row r="14" spans="1:7" s="43" customFormat="1" ht="15.75">
      <c r="A14" s="80" t="s">
        <v>237</v>
      </c>
      <c r="B14" s="96" t="s">
        <v>224</v>
      </c>
      <c r="C14" s="52" t="s">
        <v>37</v>
      </c>
      <c r="D14" s="64"/>
      <c r="E14" s="53">
        <v>365000</v>
      </c>
      <c r="F14" s="54">
        <f>D14*E14</f>
        <v>0</v>
      </c>
      <c r="G14" s="48" t="str">
        <f>IF(F14&gt;=1,"ok","ko")</f>
        <v>ko</v>
      </c>
    </row>
    <row r="15" spans="1:7" s="43" customFormat="1" ht="28.5">
      <c r="A15" s="97" t="s">
        <v>238</v>
      </c>
      <c r="B15" s="99" t="s">
        <v>235</v>
      </c>
      <c r="C15" s="52" t="s">
        <v>37</v>
      </c>
      <c r="D15" s="64"/>
      <c r="E15" s="53">
        <v>1495000</v>
      </c>
      <c r="F15" s="54">
        <f>D15*E15</f>
        <v>0</v>
      </c>
      <c r="G15" s="48" t="str">
        <f aca="true" t="shared" si="0" ref="G15:G58">IF(F15&gt;=1,"ok","ko")</f>
        <v>ko</v>
      </c>
    </row>
    <row r="16" spans="1:7" s="43" customFormat="1" ht="28.5">
      <c r="A16" s="97" t="s">
        <v>239</v>
      </c>
      <c r="B16" s="99" t="s">
        <v>225</v>
      </c>
      <c r="C16" s="52" t="s">
        <v>37</v>
      </c>
      <c r="D16" s="64"/>
      <c r="E16" s="53">
        <v>1145000</v>
      </c>
      <c r="F16" s="54">
        <f>D16*E16</f>
        <v>0</v>
      </c>
      <c r="G16" s="48" t="str">
        <f t="shared" si="0"/>
        <v>ko</v>
      </c>
    </row>
    <row r="17" spans="1:7" s="43" customFormat="1" ht="28.5">
      <c r="A17" s="97" t="s">
        <v>240</v>
      </c>
      <c r="B17" s="99" t="s">
        <v>234</v>
      </c>
      <c r="C17" s="52" t="s">
        <v>37</v>
      </c>
      <c r="D17" s="64"/>
      <c r="E17" s="53">
        <v>795000</v>
      </c>
      <c r="F17" s="54">
        <f aca="true" t="shared" si="1" ref="F17:F35">D17*E17</f>
        <v>0</v>
      </c>
      <c r="G17" s="48" t="str">
        <f t="shared" si="0"/>
        <v>ko</v>
      </c>
    </row>
    <row r="18" spans="1:7" s="43" customFormat="1" ht="28.5">
      <c r="A18" s="98" t="s">
        <v>241</v>
      </c>
      <c r="B18" s="99" t="s">
        <v>236</v>
      </c>
      <c r="C18" s="52" t="s">
        <v>37</v>
      </c>
      <c r="D18" s="64"/>
      <c r="E18" s="53">
        <v>575000</v>
      </c>
      <c r="F18" s="54">
        <f>D18*E18</f>
        <v>0</v>
      </c>
      <c r="G18" s="48" t="str">
        <f t="shared" si="0"/>
        <v>ko</v>
      </c>
    </row>
    <row r="19" spans="1:7" s="43" customFormat="1" ht="15.75">
      <c r="A19" s="55" t="s">
        <v>173</v>
      </c>
      <c r="B19" s="56" t="s">
        <v>204</v>
      </c>
      <c r="C19" s="52" t="s">
        <v>38</v>
      </c>
      <c r="D19" s="64"/>
      <c r="E19" s="53">
        <v>270000</v>
      </c>
      <c r="F19" s="54">
        <f>D19*E19</f>
        <v>0</v>
      </c>
      <c r="G19" s="48" t="str">
        <f t="shared" si="0"/>
        <v>ko</v>
      </c>
    </row>
    <row r="20" spans="1:7" s="43" customFormat="1" ht="15.75">
      <c r="A20" s="55" t="s">
        <v>146</v>
      </c>
      <c r="B20" s="56" t="s">
        <v>205</v>
      </c>
      <c r="C20" s="52" t="s">
        <v>38</v>
      </c>
      <c r="D20" s="64"/>
      <c r="E20" s="53">
        <v>395000</v>
      </c>
      <c r="F20" s="54">
        <f t="shared" si="1"/>
        <v>0</v>
      </c>
      <c r="G20" s="48" t="str">
        <f t="shared" si="0"/>
        <v>ko</v>
      </c>
    </row>
    <row r="21" spans="1:7" s="43" customFormat="1" ht="15.75">
      <c r="A21" s="55" t="s">
        <v>150</v>
      </c>
      <c r="B21" s="56" t="s">
        <v>185</v>
      </c>
      <c r="C21" s="52" t="s">
        <v>38</v>
      </c>
      <c r="D21" s="64"/>
      <c r="E21" s="53">
        <v>220000</v>
      </c>
      <c r="F21" s="54">
        <f t="shared" si="1"/>
        <v>0</v>
      </c>
      <c r="G21" s="48" t="str">
        <f t="shared" si="0"/>
        <v>ko</v>
      </c>
    </row>
    <row r="22" spans="1:7" s="43" customFormat="1" ht="15.75">
      <c r="A22" s="55" t="s">
        <v>142</v>
      </c>
      <c r="B22" s="56" t="s">
        <v>206</v>
      </c>
      <c r="C22" s="52" t="s">
        <v>38</v>
      </c>
      <c r="D22" s="64"/>
      <c r="E22" s="53">
        <v>365000</v>
      </c>
      <c r="F22" s="54">
        <f t="shared" si="1"/>
        <v>0</v>
      </c>
      <c r="G22" s="48" t="str">
        <f t="shared" si="0"/>
        <v>ko</v>
      </c>
    </row>
    <row r="23" spans="1:7" s="43" customFormat="1" ht="15.75">
      <c r="A23" s="55" t="s">
        <v>152</v>
      </c>
      <c r="B23" s="56" t="s">
        <v>208</v>
      </c>
      <c r="C23" s="52" t="s">
        <v>38</v>
      </c>
      <c r="D23" s="64"/>
      <c r="E23" s="53">
        <v>205000</v>
      </c>
      <c r="F23" s="54">
        <f t="shared" si="1"/>
        <v>0</v>
      </c>
      <c r="G23" s="48" t="str">
        <f t="shared" si="0"/>
        <v>ko</v>
      </c>
    </row>
    <row r="24" spans="1:7" s="43" customFormat="1" ht="15.75">
      <c r="A24" s="55" t="s">
        <v>144</v>
      </c>
      <c r="B24" s="56" t="s">
        <v>207</v>
      </c>
      <c r="C24" s="52" t="s">
        <v>38</v>
      </c>
      <c r="D24" s="64"/>
      <c r="E24" s="53">
        <v>225000</v>
      </c>
      <c r="F24" s="54">
        <f t="shared" si="1"/>
        <v>0</v>
      </c>
      <c r="G24" s="48" t="str">
        <f t="shared" si="0"/>
        <v>ko</v>
      </c>
    </row>
    <row r="25" spans="1:7" s="43" customFormat="1" ht="15.75">
      <c r="A25" s="55" t="s">
        <v>154</v>
      </c>
      <c r="B25" s="56" t="s">
        <v>190</v>
      </c>
      <c r="C25" s="52" t="s">
        <v>38</v>
      </c>
      <c r="D25" s="64"/>
      <c r="E25" s="53">
        <v>195000</v>
      </c>
      <c r="F25" s="54">
        <f t="shared" si="1"/>
        <v>0</v>
      </c>
      <c r="G25" s="48" t="str">
        <f t="shared" si="0"/>
        <v>ko</v>
      </c>
    </row>
    <row r="26" spans="1:7" s="43" customFormat="1" ht="15.75">
      <c r="A26" s="55" t="s">
        <v>148</v>
      </c>
      <c r="B26" s="56" t="s">
        <v>186</v>
      </c>
      <c r="C26" s="52" t="s">
        <v>38</v>
      </c>
      <c r="D26" s="64"/>
      <c r="E26" s="53">
        <v>205000</v>
      </c>
      <c r="F26" s="54">
        <f t="shared" si="1"/>
        <v>0</v>
      </c>
      <c r="G26" s="48" t="str">
        <f t="shared" si="0"/>
        <v>ko</v>
      </c>
    </row>
    <row r="27" spans="1:7" s="43" customFormat="1" ht="15.75">
      <c r="A27" s="55" t="s">
        <v>156</v>
      </c>
      <c r="B27" s="56" t="s">
        <v>188</v>
      </c>
      <c r="C27" s="52" t="s">
        <v>38</v>
      </c>
      <c r="D27" s="64"/>
      <c r="E27" s="53">
        <v>165000</v>
      </c>
      <c r="F27" s="54">
        <f>D27*E27</f>
        <v>0</v>
      </c>
      <c r="G27" s="48" t="str">
        <f t="shared" si="0"/>
        <v>ko</v>
      </c>
    </row>
    <row r="28" spans="1:7" s="43" customFormat="1" ht="15.75">
      <c r="A28" s="55" t="s">
        <v>158</v>
      </c>
      <c r="B28" s="81" t="s">
        <v>209</v>
      </c>
      <c r="C28" s="52" t="s">
        <v>38</v>
      </c>
      <c r="D28" s="64"/>
      <c r="E28" s="53">
        <v>165000</v>
      </c>
      <c r="F28" s="54">
        <f>D28*E28</f>
        <v>0</v>
      </c>
      <c r="G28" s="48" t="str">
        <f t="shared" si="0"/>
        <v>ko</v>
      </c>
    </row>
    <row r="29" spans="1:7" s="43" customFormat="1" ht="15.75">
      <c r="A29" s="55" t="s">
        <v>160</v>
      </c>
      <c r="B29" s="81" t="s">
        <v>189</v>
      </c>
      <c r="C29" s="52" t="s">
        <v>38</v>
      </c>
      <c r="D29" s="64"/>
      <c r="E29" s="53">
        <v>165000</v>
      </c>
      <c r="F29" s="54">
        <f>D29*E29</f>
        <v>0</v>
      </c>
      <c r="G29" s="48" t="str">
        <f t="shared" si="0"/>
        <v>ko</v>
      </c>
    </row>
    <row r="30" spans="1:7" s="43" customFormat="1" ht="15.75">
      <c r="A30" s="55" t="s">
        <v>162</v>
      </c>
      <c r="B30" s="81" t="s">
        <v>187</v>
      </c>
      <c r="C30" s="52" t="s">
        <v>38</v>
      </c>
      <c r="D30" s="64"/>
      <c r="E30" s="53">
        <v>200000</v>
      </c>
      <c r="F30" s="54">
        <f t="shared" si="1"/>
        <v>0</v>
      </c>
      <c r="G30" s="48" t="str">
        <f t="shared" si="0"/>
        <v>ko</v>
      </c>
    </row>
    <row r="31" spans="1:7" s="43" customFormat="1" ht="15.75">
      <c r="A31" s="55" t="s">
        <v>165</v>
      </c>
      <c r="B31" s="81" t="s">
        <v>210</v>
      </c>
      <c r="C31" s="52" t="s">
        <v>38</v>
      </c>
      <c r="D31" s="64"/>
      <c r="E31" s="53">
        <v>205000</v>
      </c>
      <c r="F31" s="54">
        <f t="shared" si="1"/>
        <v>0</v>
      </c>
      <c r="G31" s="48" t="str">
        <f t="shared" si="0"/>
        <v>ko</v>
      </c>
    </row>
    <row r="32" spans="1:7" s="43" customFormat="1" ht="15.75">
      <c r="A32" s="55" t="s">
        <v>174</v>
      </c>
      <c r="B32" s="56" t="s">
        <v>226</v>
      </c>
      <c r="C32" s="52" t="s">
        <v>38</v>
      </c>
      <c r="D32" s="64"/>
      <c r="E32" s="53">
        <v>225000</v>
      </c>
      <c r="F32" s="54">
        <f t="shared" si="1"/>
        <v>0</v>
      </c>
      <c r="G32" s="48" t="str">
        <f t="shared" si="0"/>
        <v>ko</v>
      </c>
    </row>
    <row r="33" spans="1:7" s="43" customFormat="1" ht="15.75">
      <c r="A33" s="55" t="s">
        <v>145</v>
      </c>
      <c r="B33" s="56" t="s">
        <v>227</v>
      </c>
      <c r="C33" s="52" t="s">
        <v>38</v>
      </c>
      <c r="D33" s="64"/>
      <c r="E33" s="53">
        <v>350000</v>
      </c>
      <c r="F33" s="54">
        <f t="shared" si="1"/>
        <v>0</v>
      </c>
      <c r="G33" s="48" t="str">
        <f t="shared" si="0"/>
        <v>ko</v>
      </c>
    </row>
    <row r="34" spans="1:7" s="43" customFormat="1" ht="15.75">
      <c r="A34" s="55" t="s">
        <v>149</v>
      </c>
      <c r="B34" s="56" t="s">
        <v>194</v>
      </c>
      <c r="C34" s="52" t="s">
        <v>38</v>
      </c>
      <c r="D34" s="64"/>
      <c r="E34" s="53">
        <v>185000</v>
      </c>
      <c r="F34" s="54">
        <f t="shared" si="1"/>
        <v>0</v>
      </c>
      <c r="G34" s="48" t="str">
        <f t="shared" si="0"/>
        <v>ko</v>
      </c>
    </row>
    <row r="35" spans="1:7" s="43" customFormat="1" ht="15.75">
      <c r="A35" s="55" t="s">
        <v>141</v>
      </c>
      <c r="B35" s="56" t="s">
        <v>228</v>
      </c>
      <c r="C35" s="52" t="s">
        <v>38</v>
      </c>
      <c r="D35" s="64"/>
      <c r="E35" s="53">
        <v>310000</v>
      </c>
      <c r="F35" s="54">
        <f t="shared" si="1"/>
        <v>0</v>
      </c>
      <c r="G35" s="48" t="str">
        <f t="shared" si="0"/>
        <v>ko</v>
      </c>
    </row>
    <row r="36" spans="1:7" s="43" customFormat="1" ht="15.75">
      <c r="A36" s="55" t="s">
        <v>151</v>
      </c>
      <c r="B36" s="56" t="s">
        <v>229</v>
      </c>
      <c r="C36" s="52" t="s">
        <v>38</v>
      </c>
      <c r="D36" s="64"/>
      <c r="E36" s="53">
        <v>165000</v>
      </c>
      <c r="F36" s="54">
        <f aca="true" t="shared" si="2" ref="F36:F55">D36*E36</f>
        <v>0</v>
      </c>
      <c r="G36" s="48" t="str">
        <f t="shared" si="0"/>
        <v>ko</v>
      </c>
    </row>
    <row r="37" spans="1:7" s="43" customFormat="1" ht="15.75">
      <c r="A37" s="55" t="s">
        <v>143</v>
      </c>
      <c r="B37" s="56" t="s">
        <v>230</v>
      </c>
      <c r="C37" s="52" t="s">
        <v>38</v>
      </c>
      <c r="D37" s="64"/>
      <c r="E37" s="53">
        <v>180000</v>
      </c>
      <c r="F37" s="54">
        <f t="shared" si="2"/>
        <v>0</v>
      </c>
      <c r="G37" s="48" t="str">
        <f t="shared" si="0"/>
        <v>ko</v>
      </c>
    </row>
    <row r="38" spans="1:7" s="43" customFormat="1" ht="15.75">
      <c r="A38" s="55" t="s">
        <v>153</v>
      </c>
      <c r="B38" s="56" t="s">
        <v>196</v>
      </c>
      <c r="C38" s="52" t="s">
        <v>38</v>
      </c>
      <c r="D38" s="64"/>
      <c r="E38" s="53">
        <v>155000</v>
      </c>
      <c r="F38" s="54">
        <f t="shared" si="2"/>
        <v>0</v>
      </c>
      <c r="G38" s="48" t="str">
        <f t="shared" si="0"/>
        <v>ko</v>
      </c>
    </row>
    <row r="39" spans="1:7" s="43" customFormat="1" ht="15.75">
      <c r="A39" s="55" t="s">
        <v>147</v>
      </c>
      <c r="B39" s="56" t="s">
        <v>195</v>
      </c>
      <c r="C39" s="52" t="s">
        <v>38</v>
      </c>
      <c r="D39" s="64"/>
      <c r="E39" s="53">
        <v>165000</v>
      </c>
      <c r="F39" s="54">
        <f t="shared" si="2"/>
        <v>0</v>
      </c>
      <c r="G39" s="48" t="str">
        <f t="shared" si="0"/>
        <v>ko</v>
      </c>
    </row>
    <row r="40" spans="1:7" s="43" customFormat="1" ht="15.75">
      <c r="A40" s="55" t="s">
        <v>155</v>
      </c>
      <c r="B40" s="56" t="s">
        <v>192</v>
      </c>
      <c r="C40" s="52" t="s">
        <v>38</v>
      </c>
      <c r="D40" s="64"/>
      <c r="E40" s="53">
        <v>135000</v>
      </c>
      <c r="F40" s="54">
        <f t="shared" si="2"/>
        <v>0</v>
      </c>
      <c r="G40" s="48" t="str">
        <f t="shared" si="0"/>
        <v>ko</v>
      </c>
    </row>
    <row r="41" spans="1:7" s="43" customFormat="1" ht="15.75">
      <c r="A41" s="55" t="s">
        <v>157</v>
      </c>
      <c r="B41" s="81" t="s">
        <v>231</v>
      </c>
      <c r="C41" s="52" t="s">
        <v>38</v>
      </c>
      <c r="D41" s="64"/>
      <c r="E41" s="53">
        <v>135000</v>
      </c>
      <c r="F41" s="54">
        <f t="shared" si="2"/>
        <v>0</v>
      </c>
      <c r="G41" s="48" t="str">
        <f t="shared" si="0"/>
        <v>ko</v>
      </c>
    </row>
    <row r="42" spans="1:7" s="43" customFormat="1" ht="15.75">
      <c r="A42" s="55" t="s">
        <v>159</v>
      </c>
      <c r="B42" s="81" t="s">
        <v>193</v>
      </c>
      <c r="C42" s="52" t="s">
        <v>38</v>
      </c>
      <c r="D42" s="64"/>
      <c r="E42" s="53">
        <v>135000</v>
      </c>
      <c r="F42" s="54">
        <f t="shared" si="2"/>
        <v>0</v>
      </c>
      <c r="G42" s="48" t="str">
        <f t="shared" si="0"/>
        <v>ko</v>
      </c>
    </row>
    <row r="43" spans="1:7" s="43" customFormat="1" ht="15.75">
      <c r="A43" s="55" t="s">
        <v>161</v>
      </c>
      <c r="B43" s="81" t="s">
        <v>191</v>
      </c>
      <c r="C43" s="52" t="s">
        <v>38</v>
      </c>
      <c r="D43" s="64"/>
      <c r="E43" s="53">
        <v>175000</v>
      </c>
      <c r="F43" s="54">
        <f t="shared" si="2"/>
        <v>0</v>
      </c>
      <c r="G43" s="48" t="str">
        <f t="shared" si="0"/>
        <v>ko</v>
      </c>
    </row>
    <row r="44" spans="1:7" s="43" customFormat="1" ht="15.75">
      <c r="A44" s="55" t="s">
        <v>163</v>
      </c>
      <c r="B44" s="81" t="s">
        <v>212</v>
      </c>
      <c r="C44" s="52" t="s">
        <v>38</v>
      </c>
      <c r="D44" s="64"/>
      <c r="E44" s="53">
        <v>145000</v>
      </c>
      <c r="F44" s="54">
        <f t="shared" si="2"/>
        <v>0</v>
      </c>
      <c r="G44" s="48" t="str">
        <f t="shared" si="0"/>
        <v>ko</v>
      </c>
    </row>
    <row r="45" spans="1:7" s="43" customFormat="1" ht="15.75">
      <c r="A45" s="55" t="s">
        <v>164</v>
      </c>
      <c r="B45" s="81" t="s">
        <v>232</v>
      </c>
      <c r="C45" s="52" t="s">
        <v>38</v>
      </c>
      <c r="D45" s="64"/>
      <c r="E45" s="53">
        <v>165000</v>
      </c>
      <c r="F45" s="54">
        <f t="shared" si="2"/>
        <v>0</v>
      </c>
      <c r="G45" s="48" t="str">
        <f t="shared" si="0"/>
        <v>ko</v>
      </c>
    </row>
    <row r="46" spans="1:7" s="43" customFormat="1" ht="15.75">
      <c r="A46" s="55" t="s">
        <v>180</v>
      </c>
      <c r="B46" s="81" t="s">
        <v>233</v>
      </c>
      <c r="C46" s="52" t="s">
        <v>38</v>
      </c>
      <c r="D46" s="64"/>
      <c r="E46" s="53">
        <v>180000</v>
      </c>
      <c r="F46" s="54">
        <f t="shared" si="2"/>
        <v>0</v>
      </c>
      <c r="G46" s="48" t="str">
        <f t="shared" si="0"/>
        <v>ko</v>
      </c>
    </row>
    <row r="47" spans="1:7" s="43" customFormat="1" ht="15.75">
      <c r="A47" s="55" t="s">
        <v>166</v>
      </c>
      <c r="B47" s="81" t="s">
        <v>211</v>
      </c>
      <c r="C47" s="52" t="s">
        <v>38</v>
      </c>
      <c r="D47" s="64"/>
      <c r="E47" s="53">
        <v>180000</v>
      </c>
      <c r="F47" s="54">
        <f t="shared" si="2"/>
        <v>0</v>
      </c>
      <c r="G47" s="48" t="str">
        <f t="shared" si="0"/>
        <v>ko</v>
      </c>
    </row>
    <row r="48" spans="1:7" s="43" customFormat="1" ht="15.75">
      <c r="A48" s="55" t="s">
        <v>197</v>
      </c>
      <c r="B48" s="56" t="s">
        <v>213</v>
      </c>
      <c r="C48" s="52" t="s">
        <v>38</v>
      </c>
      <c r="D48" s="64"/>
      <c r="E48" s="53">
        <v>125000</v>
      </c>
      <c r="F48" s="54">
        <f t="shared" si="2"/>
        <v>0</v>
      </c>
      <c r="G48" s="48" t="str">
        <f t="shared" si="0"/>
        <v>ko</v>
      </c>
    </row>
    <row r="49" spans="1:7" s="43" customFormat="1" ht="15.75">
      <c r="A49" s="55" t="s">
        <v>219</v>
      </c>
      <c r="B49" s="81" t="s">
        <v>200</v>
      </c>
      <c r="C49" s="52" t="s">
        <v>38</v>
      </c>
      <c r="D49" s="64"/>
      <c r="E49" s="53">
        <v>110000</v>
      </c>
      <c r="F49" s="54">
        <f t="shared" si="2"/>
        <v>0</v>
      </c>
      <c r="G49" s="48" t="str">
        <f t="shared" si="0"/>
        <v>ko</v>
      </c>
    </row>
    <row r="50" spans="1:7" s="43" customFormat="1" ht="15.75">
      <c r="A50" s="55" t="s">
        <v>220</v>
      </c>
      <c r="B50" s="81" t="s">
        <v>214</v>
      </c>
      <c r="C50" s="52" t="s">
        <v>38</v>
      </c>
      <c r="D50" s="64"/>
      <c r="E50" s="53">
        <v>98000</v>
      </c>
      <c r="F50" s="54">
        <f t="shared" si="2"/>
        <v>0</v>
      </c>
      <c r="G50" s="48" t="str">
        <f t="shared" si="0"/>
        <v>ko</v>
      </c>
    </row>
    <row r="51" spans="1:7" s="43" customFormat="1" ht="15.75">
      <c r="A51" s="55" t="s">
        <v>198</v>
      </c>
      <c r="B51" s="81" t="s">
        <v>201</v>
      </c>
      <c r="C51" s="52" t="s">
        <v>38</v>
      </c>
      <c r="D51" s="64"/>
      <c r="E51" s="53">
        <v>87000</v>
      </c>
      <c r="F51" s="54">
        <f t="shared" si="2"/>
        <v>0</v>
      </c>
      <c r="G51" s="48" t="str">
        <f t="shared" si="0"/>
        <v>ko</v>
      </c>
    </row>
    <row r="52" spans="1:7" s="43" customFormat="1" ht="15.75">
      <c r="A52" s="55" t="s">
        <v>199</v>
      </c>
      <c r="B52" s="81" t="s">
        <v>215</v>
      </c>
      <c r="C52" s="52" t="s">
        <v>38</v>
      </c>
      <c r="D52" s="64"/>
      <c r="E52" s="53">
        <v>80000</v>
      </c>
      <c r="F52" s="54">
        <f t="shared" si="2"/>
        <v>0</v>
      </c>
      <c r="G52" s="48" t="str">
        <f t="shared" si="0"/>
        <v>ko</v>
      </c>
    </row>
    <row r="53" spans="1:7" s="43" customFormat="1" ht="15.75">
      <c r="A53" s="55" t="s">
        <v>221</v>
      </c>
      <c r="B53" s="81" t="s">
        <v>216</v>
      </c>
      <c r="C53" s="52" t="s">
        <v>38</v>
      </c>
      <c r="D53" s="64"/>
      <c r="E53" s="53">
        <v>90000</v>
      </c>
      <c r="F53" s="54">
        <f t="shared" si="2"/>
        <v>0</v>
      </c>
      <c r="G53" s="48" t="str">
        <f t="shared" si="0"/>
        <v>ko</v>
      </c>
    </row>
    <row r="54" spans="1:7" s="43" customFormat="1" ht="15.75">
      <c r="A54" s="55" t="s">
        <v>222</v>
      </c>
      <c r="B54" s="81" t="s">
        <v>217</v>
      </c>
      <c r="C54" s="52" t="s">
        <v>38</v>
      </c>
      <c r="D54" s="95"/>
      <c r="E54" s="53">
        <v>98000</v>
      </c>
      <c r="F54" s="54">
        <f t="shared" si="2"/>
        <v>0</v>
      </c>
      <c r="G54" s="48" t="str">
        <f t="shared" si="0"/>
        <v>ko</v>
      </c>
    </row>
    <row r="55" spans="1:7" s="43" customFormat="1" ht="15.75">
      <c r="A55" s="55" t="s">
        <v>223</v>
      </c>
      <c r="B55" s="81" t="s">
        <v>218</v>
      </c>
      <c r="C55" s="52" t="s">
        <v>38</v>
      </c>
      <c r="D55" s="95"/>
      <c r="E55" s="53">
        <v>98000</v>
      </c>
      <c r="F55" s="54">
        <f t="shared" si="2"/>
        <v>0</v>
      </c>
      <c r="G55" s="48" t="str">
        <f>IF(F55&gt;=1,"ok","ko")</f>
        <v>ko</v>
      </c>
    </row>
    <row r="56" spans="1:7" ht="15.75">
      <c r="A56" s="165" t="s">
        <v>168</v>
      </c>
      <c r="B56" s="165"/>
      <c r="C56" s="165"/>
      <c r="D56" s="57"/>
      <c r="E56" s="58"/>
      <c r="F56" s="59">
        <f>SUM(F14:F55)</f>
        <v>0</v>
      </c>
      <c r="G56" s="48" t="str">
        <f t="shared" si="0"/>
        <v>ko</v>
      </c>
    </row>
    <row r="57" spans="1:7" ht="15.75">
      <c r="A57" s="60"/>
      <c r="B57" s="167" t="s">
        <v>138</v>
      </c>
      <c r="C57" s="168"/>
      <c r="D57" s="161"/>
      <c r="E57" s="162"/>
      <c r="F57" s="59">
        <f>D57*F56</f>
        <v>0</v>
      </c>
      <c r="G57" s="48" t="str">
        <f t="shared" si="0"/>
        <v>ko</v>
      </c>
    </row>
    <row r="58" spans="1:7" ht="15.75">
      <c r="A58" s="144" t="s">
        <v>169</v>
      </c>
      <c r="B58" s="145"/>
      <c r="C58" s="146"/>
      <c r="D58" s="61"/>
      <c r="E58" s="62"/>
      <c r="F58" s="63">
        <f>F56-F57</f>
        <v>0</v>
      </c>
      <c r="G58" s="48" t="str">
        <f t="shared" si="0"/>
        <v>ko</v>
      </c>
    </row>
    <row r="59" spans="1:7" ht="15.75">
      <c r="A59" s="44"/>
      <c r="B59" s="166"/>
      <c r="C59" s="166"/>
      <c r="D59" s="166"/>
      <c r="E59" s="166"/>
      <c r="F59" s="166"/>
      <c r="G59" s="48"/>
    </row>
    <row r="60" spans="1:6" ht="15.75">
      <c r="A60" s="45" t="s">
        <v>139</v>
      </c>
      <c r="B60" s="159"/>
      <c r="C60" s="159"/>
      <c r="D60" s="159"/>
      <c r="E60" s="159"/>
      <c r="F60" s="159"/>
    </row>
    <row r="61" spans="1:6" ht="15.75">
      <c r="A61" s="45"/>
      <c r="B61" s="159"/>
      <c r="C61" s="159"/>
      <c r="D61" s="159"/>
      <c r="E61" s="159"/>
      <c r="F61" s="159"/>
    </row>
    <row r="62" spans="1:6" ht="15.75">
      <c r="A62" s="45"/>
      <c r="B62" s="159"/>
      <c r="C62" s="159"/>
      <c r="D62" s="159"/>
      <c r="E62" s="159"/>
      <c r="F62" s="159"/>
    </row>
    <row r="63" spans="1:6" ht="15.75">
      <c r="A63" s="45"/>
      <c r="B63" s="159"/>
      <c r="C63" s="159"/>
      <c r="D63" s="159"/>
      <c r="E63" s="159"/>
      <c r="F63" s="159"/>
    </row>
    <row r="64" spans="1:6" ht="15.75">
      <c r="A64" s="45"/>
      <c r="B64" s="159"/>
      <c r="C64" s="159"/>
      <c r="D64" s="159"/>
      <c r="E64" s="159"/>
      <c r="F64" s="159"/>
    </row>
    <row r="65" spans="2:6" ht="12.75">
      <c r="B65" s="159"/>
      <c r="C65" s="159"/>
      <c r="D65" s="159"/>
      <c r="E65" s="159"/>
      <c r="F65" s="159"/>
    </row>
    <row r="66" spans="1:6" ht="15.75">
      <c r="A66" s="45"/>
      <c r="B66" s="159"/>
      <c r="C66" s="159"/>
      <c r="D66" s="159"/>
      <c r="E66" s="159"/>
      <c r="F66" s="159"/>
    </row>
    <row r="67" spans="2:6" ht="12.75">
      <c r="B67" s="159"/>
      <c r="C67" s="159"/>
      <c r="D67" s="159"/>
      <c r="E67" s="159"/>
      <c r="F67" s="159"/>
    </row>
    <row r="68" spans="2:6" ht="12.75">
      <c r="B68" s="159"/>
      <c r="C68" s="159"/>
      <c r="D68" s="159"/>
      <c r="E68" s="159"/>
      <c r="F68" s="159"/>
    </row>
    <row r="69" spans="2:6" ht="12.75">
      <c r="B69" s="159"/>
      <c r="C69" s="159"/>
      <c r="D69" s="159"/>
      <c r="E69" s="159"/>
      <c r="F69" s="159"/>
    </row>
    <row r="70" spans="2:6" ht="12.75">
      <c r="B70" s="159"/>
      <c r="C70" s="159"/>
      <c r="D70" s="159"/>
      <c r="E70" s="159"/>
      <c r="F70" s="159"/>
    </row>
    <row r="72" spans="2:6" ht="12.75">
      <c r="B72" s="159"/>
      <c r="C72" s="159"/>
      <c r="D72" s="159"/>
      <c r="E72" s="159"/>
      <c r="F72" s="159"/>
    </row>
    <row r="73" spans="2:6" ht="12.75">
      <c r="B73" s="159"/>
      <c r="C73" s="159"/>
      <c r="D73" s="159"/>
      <c r="E73" s="159"/>
      <c r="F73" s="159"/>
    </row>
    <row r="74" spans="2:6" ht="12.75">
      <c r="B74" s="159"/>
      <c r="C74" s="159"/>
      <c r="D74" s="159"/>
      <c r="E74" s="159"/>
      <c r="F74" s="159"/>
    </row>
    <row r="75" spans="2:6" ht="12.75">
      <c r="B75" s="159"/>
      <c r="C75" s="159"/>
      <c r="D75" s="159"/>
      <c r="E75" s="159"/>
      <c r="F75" s="159"/>
    </row>
    <row r="76" spans="2:6" ht="12.75">
      <c r="B76" s="159"/>
      <c r="C76" s="159"/>
      <c r="D76" s="159"/>
      <c r="E76" s="159"/>
      <c r="F76" s="159"/>
    </row>
    <row r="77" spans="2:6" ht="12.75">
      <c r="B77" s="159"/>
      <c r="C77" s="159"/>
      <c r="D77" s="159"/>
      <c r="E77" s="159"/>
      <c r="F77" s="159"/>
    </row>
    <row r="78" spans="2:6" ht="12.75">
      <c r="B78" s="159"/>
      <c r="C78" s="159"/>
      <c r="D78" s="159"/>
      <c r="E78" s="159"/>
      <c r="F78" s="159"/>
    </row>
    <row r="79" spans="2:6" ht="12.75">
      <c r="B79" s="159"/>
      <c r="C79" s="159"/>
      <c r="D79" s="159"/>
      <c r="E79" s="159"/>
      <c r="F79" s="159"/>
    </row>
  </sheetData>
  <sheetProtection password="B118" sheet="1" formatCells="0" formatColumns="0" formatRows="0" insertColumns="0" insertRows="0" insertHyperlinks="0" deleteColumns="0" deleteRows="0" sort="0" autoFilter="0" pivotTables="0"/>
  <autoFilter ref="A13:G58"/>
  <mergeCells count="38">
    <mergeCell ref="A11:F12"/>
    <mergeCell ref="A58:C58"/>
    <mergeCell ref="B57:C57"/>
    <mergeCell ref="B72:F72"/>
    <mergeCell ref="B77:F77"/>
    <mergeCell ref="B78:F78"/>
    <mergeCell ref="B70:F70"/>
    <mergeCell ref="B62:F62"/>
    <mergeCell ref="B63:F63"/>
    <mergeCell ref="B64:F64"/>
    <mergeCell ref="B60:F60"/>
    <mergeCell ref="B79:F79"/>
    <mergeCell ref="B73:F73"/>
    <mergeCell ref="B74:F74"/>
    <mergeCell ref="B75:F75"/>
    <mergeCell ref="B76:F76"/>
    <mergeCell ref="B68:F68"/>
    <mergeCell ref="B69:F69"/>
    <mergeCell ref="C7:D7"/>
    <mergeCell ref="B4:F4"/>
    <mergeCell ref="A56:C56"/>
    <mergeCell ref="B59:F59"/>
    <mergeCell ref="B67:F67"/>
    <mergeCell ref="B65:F65"/>
    <mergeCell ref="B61:F61"/>
    <mergeCell ref="E7:F7"/>
    <mergeCell ref="E9:F9"/>
    <mergeCell ref="B66:F66"/>
    <mergeCell ref="C8:D8"/>
    <mergeCell ref="D57:E57"/>
    <mergeCell ref="A1:F1"/>
    <mergeCell ref="B5:F5"/>
    <mergeCell ref="C9:D9"/>
    <mergeCell ref="A3:F3"/>
    <mergeCell ref="E6:F6"/>
    <mergeCell ref="E8:F8"/>
    <mergeCell ref="A2:F2"/>
    <mergeCell ref="C6:D6"/>
  </mergeCells>
  <conditionalFormatting sqref="A1:A65536">
    <cfRule type="duplicateValues" priority="38" dxfId="5" stopIfTrue="1">
      <formula>AND(COUNTIF($A$1:$A$65536,A1)&gt;1,NOT(ISBLANK(A1)))</formula>
    </cfRule>
  </conditionalFormatting>
  <printOptions/>
  <pageMargins left="0.35" right="0.15" top="0.354166666666667" bottom="0.29" header="0.3" footer="0.2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 Phuong</dc:creator>
  <cp:keywords/>
  <dc:description/>
  <cp:lastModifiedBy>Administrator</cp:lastModifiedBy>
  <cp:lastPrinted>2023-08-07T08:46:47Z</cp:lastPrinted>
  <dcterms:created xsi:type="dcterms:W3CDTF">2005-02-07T13:53:58Z</dcterms:created>
  <dcterms:modified xsi:type="dcterms:W3CDTF">2023-08-14T05:01:14Z</dcterms:modified>
  <cp:category/>
  <cp:version/>
  <cp:contentType/>
  <cp:contentStatus/>
</cp:coreProperties>
</file>